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sv0183\個人$\27044\経営企画課総務係\諸調査・報告等\公営企業経営比較分析表\公営企業経営比較分析表（R3決算）\経営比較分析表\"/>
    </mc:Choice>
  </mc:AlternateContent>
  <workbookProtection workbookAlgorithmName="SHA-512" workbookHashValue="+uEBwoeYMDWiFJMcCuUbgv2TdkdeKovwTx4zGFGlP9NJGQeuVbeZ50G75efzf4lfaD5Dov18b3HQmvweDtSjyQ==" workbookSaltValue="k8Yo/uW/+JlqWeqfBU2gAA=="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AT8" i="4" s="1"/>
  <c r="S6" i="5"/>
  <c r="R6" i="5"/>
  <c r="AD10" i="4" s="1"/>
  <c r="Q6" i="5"/>
  <c r="P6" i="5"/>
  <c r="P10" i="4" s="1"/>
  <c r="O6" i="5"/>
  <c r="N6" i="5"/>
  <c r="B10" i="4" s="1"/>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G85" i="4"/>
  <c r="F85" i="4"/>
  <c r="E85" i="4"/>
  <c r="BB10" i="4"/>
  <c r="AT10" i="4"/>
  <c r="AL10" i="4"/>
  <c r="W10" i="4"/>
  <c r="I10" i="4"/>
  <c r="BB8" i="4"/>
  <c r="AL8" i="4"/>
  <c r="AD8" i="4"/>
  <c r="W8" i="4"/>
  <c r="P8" i="4"/>
  <c r="I8" i="4"/>
  <c r="B8" i="4"/>
  <c r="B6" i="4"/>
</calcChain>
</file>

<file path=xl/sharedStrings.xml><?xml version="1.0" encoding="utf-8"?>
<sst xmlns="http://schemas.openxmlformats.org/spreadsheetml/2006/main" count="253" uniqueCount="115">
  <si>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</si>
  <si>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</si>
  <si>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</si>
  <si>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</si>
  <si>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</si>
  <si>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</si>
  <si>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</si>
  <si>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</si>
  <si>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</si>
  <si>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</si>
  <si>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</si>
  <si>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</si>
  <si>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</si>
  <si>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</si>
  <si>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</si>
  <si>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</si>
  <si>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</si>
  <si>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</si>
  <si>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</si>
  <si>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</si>
  <si>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</si>
  <si>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</si>
  <si>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</si>
  <si>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</si>
  <si>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</si>
  <si>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</si>
  <si>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</si>
  <si>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</si>
  <si>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</si>
  <si>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</si>
  <si>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</si>
  <si>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</si>
  <si>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</si>
  <si>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</si>
  <si>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</si>
  <si>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</si>
  <si>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</si>
  <si>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</si>
  <si>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</si>
  <si>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</si>
  <si>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</si>
  <si>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</si>
  <si>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</si>
  <si>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</si>
  <si>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</si>
  <si>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</si>
  <si>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</si>
  <si>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</si>
  <si>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</si>
  <si>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</si>
  <si>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</si>
  <si>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</si>
  <si>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</si>
  <si>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</si>
  <si>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</si>
  <si>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</si>
  <si>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</si>
  <si>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</si>
  <si>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</si>
  <si>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</si>
  <si>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</si>
  <si>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</si>
  <si>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</si>
  <si>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</si>
  <si>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</si>
  <si>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</si>
  <si>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</si>
  <si>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</si>
  <si>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</si>
  <si>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</si>
  <si>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</si>
  <si>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</si>
  <si>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</si>
  <si>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</si>
  <si>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</si>
  <si>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</si>
  <si>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</si>
  <si>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</si>
  <si>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</si>
  <si>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</si>
  <si>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</si>
  <si>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</si>
  <si>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</si>
  <si>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</si>
  <si>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</si>
  <si>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</si>
  <si>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</si>
  <si>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</si>
  <si>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</si>
  <si>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</si>
  <si>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</si>
  <si>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</si>
  <si>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</si>
  <si>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</si>
  <si>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</si>
  <si>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伊賀市</t>
  </si>
  <si>
    <t>法適用</t>
  </si>
  <si>
    <t>下水道事業</t>
  </si>
  <si>
    <t>特定地域生活排水処理</t>
  </si>
  <si>
    <t>K2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</si>
  <si>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</si>
  <si>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</si>
  <si>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</si>
  <si>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</si>
  <si>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</si>
  <si>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</si>
  <si>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</si>
  <si>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</si>
  <si>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</si>
  <si>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</si>
  <si>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</si>
  <si>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</si>
  <si>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xml:space="preserve">　経常収支比率は100％以上であり、単年度収支としては黒字を維持しているが、実態は一般会計繰入金に依存している。
　企業債残高対事業規模比率については、今後事業の面的拡大の計画が無いことから、引き続き低減傾向で推移していくと見込まれる。
　経費回収率については、類似団体平均値よりは高いものの、事業の性質として、浄化槽の人槽に応じた維持管理費が必要となることから経費の削減が進めにくいこともあり、汚水処理費が使用料により賄われていない状況である。
</t>
    <rPh sb="112" eb="114">
      <t>ミコ</t>
    </rPh>
    <rPh sb="181" eb="183">
      <t>ケイヒ</t>
    </rPh>
    <rPh sb="217" eb="219">
      <t>ジョウキョウ</t>
    </rPh>
    <phoneticPr fontId="4"/>
  </si>
  <si>
    <t>　現在、約240基の市町村設置型合併浄化槽を設置、管理している。
　最も古いもので供用開始から15年以上が経過しており、資産の老朽化度合を示す有形固定資産減価償却率は類似団体平均値より高い値となっている。
　このため、保守点検結果に基づく修繕を適切に行っていく必要がある。</t>
    <rPh sb="92" eb="93">
      <t>タカ</t>
    </rPh>
    <rPh sb="122" eb="124">
      <t>テキセツ</t>
    </rPh>
    <phoneticPr fontId="4"/>
  </si>
  <si>
    <t>　当該事業は青山地域の一部のみで実施されており、今後面的に拡大する予定が無いため、既存施設の維持管理が主体となるが、設備の老朽化に伴い修繕等に係る経費の増加が見込まれることから、経営は厳しさを増すものと予想される。
　現状では経常収支比率は黒字となっているものの、一般会計繰入金に依存しており、使用料収入で維持管理費が賄えていない状況である。
　このため、他のセグメントと合わせて使用料の改定を行うこととしているが、事業規模が小さく効率性に課題があることから、現実的な使用料水準によるセグメント単体での収支改善には限界がある。</t>
    <rPh sb="109" eb="111">
      <t>ゲンジョウ</t>
    </rPh>
    <rPh sb="153" eb="155">
      <t>イジ</t>
    </rPh>
    <rPh sb="155" eb="158">
      <t>カンリヒ</t>
    </rPh>
    <rPh sb="178" eb="179">
      <t>タ</t>
    </rPh>
    <rPh sb="186" eb="187">
      <t>ア</t>
    </rPh>
    <rPh sb="190" eb="193">
      <t>シヨウリョウ</t>
    </rPh>
    <rPh sb="194" eb="196">
      <t>カイテイ</t>
    </rPh>
    <rPh sb="197" eb="198">
      <t>オコナ</t>
    </rPh>
    <rPh sb="208" eb="210">
      <t>ジギョウ</t>
    </rPh>
    <rPh sb="210" eb="212">
      <t>キボ</t>
    </rPh>
    <rPh sb="213" eb="214">
      <t>チイ</t>
    </rPh>
    <rPh sb="216" eb="219">
      <t>コウリツセイ</t>
    </rPh>
    <rPh sb="220" eb="222">
      <t>カダイ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</si>
</sst>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25B-4044-A980-6AA546CDDF11}"/>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925B-4044-A980-6AA546CDDF11}"/>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52.11</c:v>
                </c:pt>
                <c:pt idx="1">
                  <c:v>52.11</c:v>
                </c:pt>
                <c:pt idx="2">
                  <c:v>52.11</c:v>
                </c:pt>
                <c:pt idx="3">
                  <c:v>52.11</c:v>
                </c:pt>
                <c:pt idx="4">
                  <c:v>64.790000000000006</c:v>
                </c:pt>
              </c:numCache>
            </c:numRef>
          </c:val>
          <c:extLst>
            <c:ext xmlns:c16="http://schemas.microsoft.com/office/drawing/2014/chart" uri="{C3380CC4-5D6E-409C-BE32-E72D297353CC}">
              <c16:uniqueId val="{00000000-8428-40C1-8DBA-D657956094AF}"/>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57.22</c:v>
                </c:pt>
                <c:pt idx="1">
                  <c:v>54.93</c:v>
                </c:pt>
                <c:pt idx="2">
                  <c:v>59.64</c:v>
                </c:pt>
                <c:pt idx="3">
                  <c:v>58.19</c:v>
                </c:pt>
                <c:pt idx="4">
                  <c:v>56.52</c:v>
                </c:pt>
              </c:numCache>
            </c:numRef>
          </c:val>
          <c:smooth val="0"/>
          <c:extLst>
            <c:ext xmlns:c16="http://schemas.microsoft.com/office/drawing/2014/chart" uri="{C3380CC4-5D6E-409C-BE32-E72D297353CC}">
              <c16:uniqueId val="{00000001-8428-40C1-8DBA-D657956094AF}"/>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D5FC-499D-B991-4E78E17A91A4}"/>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67.290000000000006</c:v>
                </c:pt>
                <c:pt idx="1">
                  <c:v>65.569999999999993</c:v>
                </c:pt>
                <c:pt idx="2">
                  <c:v>90.63</c:v>
                </c:pt>
                <c:pt idx="3">
                  <c:v>87.8</c:v>
                </c:pt>
                <c:pt idx="4">
                  <c:v>88.43</c:v>
                </c:pt>
              </c:numCache>
            </c:numRef>
          </c:val>
          <c:smooth val="0"/>
          <c:extLst>
            <c:ext xmlns:c16="http://schemas.microsoft.com/office/drawing/2014/chart" uri="{C3380CC4-5D6E-409C-BE32-E72D297353CC}">
              <c16:uniqueId val="{00000001-D5FC-499D-B991-4E78E17A91A4}"/>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105.75</c:v>
                </c:pt>
                <c:pt idx="1">
                  <c:v>101.2</c:v>
                </c:pt>
                <c:pt idx="2">
                  <c:v>104.16</c:v>
                </c:pt>
                <c:pt idx="3">
                  <c:v>101.15</c:v>
                </c:pt>
                <c:pt idx="4">
                  <c:v>102.87</c:v>
                </c:pt>
              </c:numCache>
            </c:numRef>
          </c:val>
          <c:extLst>
            <c:ext xmlns:c16="http://schemas.microsoft.com/office/drawing/2014/chart" uri="{C3380CC4-5D6E-409C-BE32-E72D297353CC}">
              <c16:uniqueId val="{00000000-7791-462D-BEBE-E78AA00003E2}"/>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93.44</c:v>
                </c:pt>
                <c:pt idx="1">
                  <c:v>90.02</c:v>
                </c:pt>
                <c:pt idx="2">
                  <c:v>96.05</c:v>
                </c:pt>
                <c:pt idx="3">
                  <c:v>99.03</c:v>
                </c:pt>
                <c:pt idx="4">
                  <c:v>100.41</c:v>
                </c:pt>
              </c:numCache>
            </c:numRef>
          </c:val>
          <c:smooth val="0"/>
          <c:extLst>
            <c:ext xmlns:c16="http://schemas.microsoft.com/office/drawing/2014/chart" uri="{C3380CC4-5D6E-409C-BE32-E72D297353CC}">
              <c16:uniqueId val="{00000001-7791-462D-BEBE-E78AA00003E2}"/>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4.83</c:v>
                </c:pt>
                <c:pt idx="1">
                  <c:v>9.65</c:v>
                </c:pt>
                <c:pt idx="2">
                  <c:v>14.48</c:v>
                </c:pt>
                <c:pt idx="3">
                  <c:v>19.3</c:v>
                </c:pt>
                <c:pt idx="4">
                  <c:v>24.13</c:v>
                </c:pt>
              </c:numCache>
            </c:numRef>
          </c:val>
          <c:extLst>
            <c:ext xmlns:c16="http://schemas.microsoft.com/office/drawing/2014/chart" uri="{C3380CC4-5D6E-409C-BE32-E72D297353CC}">
              <c16:uniqueId val="{00000000-2BD7-4003-8E09-13C656289FE7}"/>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16.420000000000002</c:v>
                </c:pt>
                <c:pt idx="1">
                  <c:v>16.41</c:v>
                </c:pt>
                <c:pt idx="2">
                  <c:v>23.76</c:v>
                </c:pt>
                <c:pt idx="3">
                  <c:v>15.74</c:v>
                </c:pt>
                <c:pt idx="4">
                  <c:v>21.02</c:v>
                </c:pt>
              </c:numCache>
            </c:numRef>
          </c:val>
          <c:smooth val="0"/>
          <c:extLst>
            <c:ext xmlns:c16="http://schemas.microsoft.com/office/drawing/2014/chart" uri="{C3380CC4-5D6E-409C-BE32-E72D297353CC}">
              <c16:uniqueId val="{00000001-2BD7-4003-8E09-13C656289FE7}"/>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F77-4ECC-91D1-2F0C4379A5E3}"/>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CF77-4ECC-91D1-2F0C4379A5E3}"/>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formatCode="#,##0.00;&quot;△&quot;#,##0.00;&quot;-&quot;">
                  <c:v>5.0999999999999996</c:v>
                </c:pt>
                <c:pt idx="1">
                  <c:v>0</c:v>
                </c:pt>
                <c:pt idx="2">
                  <c:v>0</c:v>
                </c:pt>
                <c:pt idx="3">
                  <c:v>0</c:v>
                </c:pt>
                <c:pt idx="4">
                  <c:v>0</c:v>
                </c:pt>
              </c:numCache>
            </c:numRef>
          </c:val>
          <c:extLst>
            <c:ext xmlns:c16="http://schemas.microsoft.com/office/drawing/2014/chart" uri="{C3380CC4-5D6E-409C-BE32-E72D297353CC}">
              <c16:uniqueId val="{00000000-FB0A-41C2-B809-A833E2CA4C40}"/>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123.58</c:v>
                </c:pt>
                <c:pt idx="1">
                  <c:v>221.28</c:v>
                </c:pt>
                <c:pt idx="2">
                  <c:v>123.82</c:v>
                </c:pt>
                <c:pt idx="3">
                  <c:v>74.239999999999995</c:v>
                </c:pt>
                <c:pt idx="4">
                  <c:v>83.92</c:v>
                </c:pt>
              </c:numCache>
            </c:numRef>
          </c:val>
          <c:smooth val="0"/>
          <c:extLst>
            <c:ext xmlns:c16="http://schemas.microsoft.com/office/drawing/2014/chart" uri="{C3380CC4-5D6E-409C-BE32-E72D297353CC}">
              <c16:uniqueId val="{00000001-FB0A-41C2-B809-A833E2CA4C40}"/>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757.19</c:v>
                </c:pt>
                <c:pt idx="1">
                  <c:v>638.80999999999995</c:v>
                </c:pt>
                <c:pt idx="2">
                  <c:v>311.92</c:v>
                </c:pt>
                <c:pt idx="3">
                  <c:v>308.01</c:v>
                </c:pt>
                <c:pt idx="4">
                  <c:v>293.58</c:v>
                </c:pt>
              </c:numCache>
            </c:numRef>
          </c:val>
          <c:extLst>
            <c:ext xmlns:c16="http://schemas.microsoft.com/office/drawing/2014/chart" uri="{C3380CC4-5D6E-409C-BE32-E72D297353CC}">
              <c16:uniqueId val="{00000000-F3E9-46B9-9E1E-61901521309F}"/>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172.39</c:v>
                </c:pt>
                <c:pt idx="1">
                  <c:v>113.42</c:v>
                </c:pt>
                <c:pt idx="2">
                  <c:v>89.72</c:v>
                </c:pt>
                <c:pt idx="3">
                  <c:v>100.47</c:v>
                </c:pt>
                <c:pt idx="4">
                  <c:v>122.71</c:v>
                </c:pt>
              </c:numCache>
            </c:numRef>
          </c:val>
          <c:smooth val="0"/>
          <c:extLst>
            <c:ext xmlns:c16="http://schemas.microsoft.com/office/drawing/2014/chart" uri="{C3380CC4-5D6E-409C-BE32-E72D297353CC}">
              <c16:uniqueId val="{00000001-F3E9-46B9-9E1E-61901521309F}"/>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167.29</c:v>
                </c:pt>
                <c:pt idx="1">
                  <c:v>161.72999999999999</c:v>
                </c:pt>
                <c:pt idx="2">
                  <c:v>155.35</c:v>
                </c:pt>
                <c:pt idx="3">
                  <c:v>149.07</c:v>
                </c:pt>
                <c:pt idx="4">
                  <c:v>141.02000000000001</c:v>
                </c:pt>
              </c:numCache>
            </c:numRef>
          </c:val>
          <c:extLst>
            <c:ext xmlns:c16="http://schemas.microsoft.com/office/drawing/2014/chart" uri="{C3380CC4-5D6E-409C-BE32-E72D297353CC}">
              <c16:uniqueId val="{00000000-1893-4BCA-91D0-7C79B80FD1EA}"/>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407.42</c:v>
                </c:pt>
                <c:pt idx="1">
                  <c:v>386.46</c:v>
                </c:pt>
                <c:pt idx="2">
                  <c:v>270.57</c:v>
                </c:pt>
                <c:pt idx="3">
                  <c:v>294.27</c:v>
                </c:pt>
                <c:pt idx="4">
                  <c:v>294.08999999999997</c:v>
                </c:pt>
              </c:numCache>
            </c:numRef>
          </c:val>
          <c:smooth val="0"/>
          <c:extLst>
            <c:ext xmlns:c16="http://schemas.microsoft.com/office/drawing/2014/chart" uri="{C3380CC4-5D6E-409C-BE32-E72D297353CC}">
              <c16:uniqueId val="{00000001-1893-4BCA-91D0-7C79B80FD1EA}"/>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73.37</c:v>
                </c:pt>
                <c:pt idx="1">
                  <c:v>67.48</c:v>
                </c:pt>
                <c:pt idx="2">
                  <c:v>70.78</c:v>
                </c:pt>
                <c:pt idx="3">
                  <c:v>67.739999999999995</c:v>
                </c:pt>
                <c:pt idx="4">
                  <c:v>67.959999999999994</c:v>
                </c:pt>
              </c:numCache>
            </c:numRef>
          </c:val>
          <c:extLst>
            <c:ext xmlns:c16="http://schemas.microsoft.com/office/drawing/2014/chart" uri="{C3380CC4-5D6E-409C-BE32-E72D297353CC}">
              <c16:uniqueId val="{00000000-8892-495B-8ED7-7DF3FEFC91FC}"/>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57.08</c:v>
                </c:pt>
                <c:pt idx="1">
                  <c:v>55.85</c:v>
                </c:pt>
                <c:pt idx="2">
                  <c:v>62.5</c:v>
                </c:pt>
                <c:pt idx="3">
                  <c:v>60.59</c:v>
                </c:pt>
                <c:pt idx="4">
                  <c:v>60</c:v>
                </c:pt>
              </c:numCache>
            </c:numRef>
          </c:val>
          <c:smooth val="0"/>
          <c:extLst>
            <c:ext xmlns:c16="http://schemas.microsoft.com/office/drawing/2014/chart" uri="{C3380CC4-5D6E-409C-BE32-E72D297353CC}">
              <c16:uniqueId val="{00000001-8892-495B-8ED7-7DF3FEFC91FC}"/>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408.42</c:v>
                </c:pt>
                <c:pt idx="1">
                  <c:v>440</c:v>
                </c:pt>
                <c:pt idx="2">
                  <c:v>417.07</c:v>
                </c:pt>
                <c:pt idx="3">
                  <c:v>432.49</c:v>
                </c:pt>
                <c:pt idx="4">
                  <c:v>432.25</c:v>
                </c:pt>
              </c:numCache>
            </c:numRef>
          </c:val>
          <c:extLst>
            <c:ext xmlns:c16="http://schemas.microsoft.com/office/drawing/2014/chart" uri="{C3380CC4-5D6E-409C-BE32-E72D297353CC}">
              <c16:uniqueId val="{00000000-74AB-4E5F-B29F-60CE834041C2}"/>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286.86</c:v>
                </c:pt>
                <c:pt idx="1">
                  <c:v>287.91000000000003</c:v>
                </c:pt>
                <c:pt idx="2">
                  <c:v>269.33</c:v>
                </c:pt>
                <c:pt idx="3">
                  <c:v>280.23</c:v>
                </c:pt>
                <c:pt idx="4">
                  <c:v>282.70999999999998</c:v>
                </c:pt>
              </c:numCache>
            </c:numRef>
          </c:val>
          <c:smooth val="0"/>
          <c:extLst>
            <c:ext xmlns:c16="http://schemas.microsoft.com/office/drawing/2014/chart" uri="{C3380CC4-5D6E-409C-BE32-E72D297353CC}">
              <c16:uniqueId val="{00000001-74AB-4E5F-B29F-60CE834041C2}"/>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【112.20】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【310.14】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【286.17】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【19.84】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V1" zoomScale="80" zoomScaleNormal="8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三重県　伊賀市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特定地域生活排水処理</v>
      </c>
      <c r="Q8" s="40"/>
      <c r="R8" s="40"/>
      <c r="S8" s="40"/>
      <c r="T8" s="40"/>
      <c r="U8" s="40"/>
      <c r="V8" s="40"/>
      <c r="W8" s="40" t="str">
        <f>データ!L6</f>
        <v>K2</v>
      </c>
      <c r="X8" s="40"/>
      <c r="Y8" s="40"/>
      <c r="Z8" s="40"/>
      <c r="AA8" s="40"/>
      <c r="AB8" s="40"/>
      <c r="AC8" s="40"/>
      <c r="AD8" s="41" t="str">
        <f>データ!$M$6</f>
        <v>自治体職員</v>
      </c>
      <c r="AE8" s="41"/>
      <c r="AF8" s="41"/>
      <c r="AG8" s="41"/>
      <c r="AH8" s="41"/>
      <c r="AI8" s="41"/>
      <c r="AJ8" s="41"/>
      <c r="AK8" s="3"/>
      <c r="AL8" s="42">
        <f>データ!S6</f>
        <v>88325</v>
      </c>
      <c r="AM8" s="42"/>
      <c r="AN8" s="42"/>
      <c r="AO8" s="42"/>
      <c r="AP8" s="42"/>
      <c r="AQ8" s="42"/>
      <c r="AR8" s="42"/>
      <c r="AS8" s="42"/>
      <c r="AT8" s="35">
        <f>データ!T6</f>
        <v>558.23</v>
      </c>
      <c r="AU8" s="35"/>
      <c r="AV8" s="35"/>
      <c r="AW8" s="35"/>
      <c r="AX8" s="35"/>
      <c r="AY8" s="35"/>
      <c r="AZ8" s="35"/>
      <c r="BA8" s="35"/>
      <c r="BB8" s="35">
        <f>データ!U6</f>
        <v>158.22</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41.72</v>
      </c>
      <c r="J10" s="35"/>
      <c r="K10" s="35"/>
      <c r="L10" s="35"/>
      <c r="M10" s="35"/>
      <c r="N10" s="35"/>
      <c r="O10" s="35"/>
      <c r="P10" s="35">
        <f>データ!P6</f>
        <v>0.75</v>
      </c>
      <c r="Q10" s="35"/>
      <c r="R10" s="35"/>
      <c r="S10" s="35"/>
      <c r="T10" s="35"/>
      <c r="U10" s="35"/>
      <c r="V10" s="35"/>
      <c r="W10" s="35">
        <f>データ!Q6</f>
        <v>100</v>
      </c>
      <c r="X10" s="35"/>
      <c r="Y10" s="35"/>
      <c r="Z10" s="35"/>
      <c r="AA10" s="35"/>
      <c r="AB10" s="35"/>
      <c r="AC10" s="35"/>
      <c r="AD10" s="42">
        <f>データ!R6</f>
        <v>5500</v>
      </c>
      <c r="AE10" s="42"/>
      <c r="AF10" s="42"/>
      <c r="AG10" s="42"/>
      <c r="AH10" s="42"/>
      <c r="AI10" s="42"/>
      <c r="AJ10" s="42"/>
      <c r="AK10" s="2"/>
      <c r="AL10" s="42">
        <f>データ!V6</f>
        <v>657</v>
      </c>
      <c r="AM10" s="42"/>
      <c r="AN10" s="42"/>
      <c r="AO10" s="42"/>
      <c r="AP10" s="42"/>
      <c r="AQ10" s="42"/>
      <c r="AR10" s="42"/>
      <c r="AS10" s="42"/>
      <c r="AT10" s="35">
        <f>データ!W6</f>
        <v>20.75</v>
      </c>
      <c r="AU10" s="35"/>
      <c r="AV10" s="35"/>
      <c r="AW10" s="35"/>
      <c r="AX10" s="35"/>
      <c r="AY10" s="35"/>
      <c r="AZ10" s="35"/>
      <c r="BA10" s="35"/>
      <c r="BB10" s="35">
        <f>データ!X6</f>
        <v>31.66</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112</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113</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114</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【98.81】</v>
      </c>
      <c r="F85" s="12" t="str">
        <f>データ!AT6</f>
        <v>【102.81】</v>
      </c>
      <c r="G85" s="12" t="str">
        <f>データ!BE6</f>
        <v>【112.20】</v>
      </c>
      <c r="H85" s="12" t="str">
        <f>データ!BP6</f>
        <v>【310.14】</v>
      </c>
      <c r="I85" s="12" t="str">
        <f>データ!CA6</f>
        <v>【57.71】</v>
      </c>
      <c r="J85" s="12" t="str">
        <f>データ!CL6</f>
        <v>【286.17】</v>
      </c>
      <c r="K85" s="12" t="str">
        <f>データ!CW6</f>
        <v>【56.80】</v>
      </c>
      <c r="L85" s="12" t="str">
        <f>データ!DH6</f>
        <v>【83.38】</v>
      </c>
      <c r="M85" s="12" t="str">
        <f>データ!DS6</f>
        <v>【19.84】</v>
      </c>
      <c r="N85" s="12" t="str">
        <f>データ!ED6</f>
        <v>【-】</v>
      </c>
      <c r="O85" s="12" t="str">
        <f>データ!EO6</f>
        <v>【-】</v>
      </c>
    </row>
  </sheetData>
  <sheetProtection algorithmName="SHA-512" hashValue="eK0rrCu82olrIDY4gZ+BZbLibx4nE4S/SiAsFkHx2r5+f3Xb/HmwmfnyJvQFeORfCypf1NnksUq/5hYw+vu87g==" saltValue="iHn4ZNu7wQupi0qFlAjhww=="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28</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54</v>
      </c>
      <c r="B4" s="16"/>
      <c r="C4" s="16"/>
      <c r="D4" s="16"/>
      <c r="E4" s="16"/>
      <c r="F4" s="16"/>
      <c r="G4" s="16"/>
      <c r="H4" s="76"/>
      <c r="I4" s="77"/>
      <c r="J4" s="77"/>
      <c r="K4" s="77"/>
      <c r="L4" s="77"/>
      <c r="M4" s="77"/>
      <c r="N4" s="77"/>
      <c r="O4" s="77"/>
      <c r="P4" s="77"/>
      <c r="Q4" s="77"/>
      <c r="R4" s="77"/>
      <c r="S4" s="77"/>
      <c r="T4" s="77"/>
      <c r="U4" s="77"/>
      <c r="V4" s="77"/>
      <c r="W4" s="77"/>
      <c r="X4" s="78"/>
      <c r="Y4" s="72" t="s">
        <v>55</v>
      </c>
      <c r="Z4" s="72"/>
      <c r="AA4" s="72"/>
      <c r="AB4" s="72"/>
      <c r="AC4" s="72"/>
      <c r="AD4" s="72"/>
      <c r="AE4" s="72"/>
      <c r="AF4" s="72"/>
      <c r="AG4" s="72"/>
      <c r="AH4" s="72"/>
      <c r="AI4" s="72"/>
      <c r="AJ4" s="72" t="s">
        <v>56</v>
      </c>
      <c r="AK4" s="72"/>
      <c r="AL4" s="72"/>
      <c r="AM4" s="72"/>
      <c r="AN4" s="72"/>
      <c r="AO4" s="72"/>
      <c r="AP4" s="72"/>
      <c r="AQ4" s="72"/>
      <c r="AR4" s="72"/>
      <c r="AS4" s="72"/>
      <c r="AT4" s="72"/>
      <c r="AU4" s="72" t="s">
        <v>57</v>
      </c>
      <c r="AV4" s="72"/>
      <c r="AW4" s="72"/>
      <c r="AX4" s="72"/>
      <c r="AY4" s="72"/>
      <c r="AZ4" s="72"/>
      <c r="BA4" s="72"/>
      <c r="BB4" s="72"/>
      <c r="BC4" s="72"/>
      <c r="BD4" s="72"/>
      <c r="BE4" s="72"/>
      <c r="BF4" s="72" t="s">
        <v>58</v>
      </c>
      <c r="BG4" s="72"/>
      <c r="BH4" s="72"/>
      <c r="BI4" s="72"/>
      <c r="BJ4" s="72"/>
      <c r="BK4" s="72"/>
      <c r="BL4" s="72"/>
      <c r="BM4" s="72"/>
      <c r="BN4" s="72"/>
      <c r="BO4" s="72"/>
      <c r="BP4" s="72"/>
      <c r="BQ4" s="72" t="s">
        <v>59</v>
      </c>
      <c r="BR4" s="72"/>
      <c r="BS4" s="72"/>
      <c r="BT4" s="72"/>
      <c r="BU4" s="72"/>
      <c r="BV4" s="72"/>
      <c r="BW4" s="72"/>
      <c r="BX4" s="72"/>
      <c r="BY4" s="72"/>
      <c r="BZ4" s="72"/>
      <c r="CA4" s="72"/>
      <c r="CB4" s="72" t="s">
        <v>60</v>
      </c>
      <c r="CC4" s="72"/>
      <c r="CD4" s="72"/>
      <c r="CE4" s="72"/>
      <c r="CF4" s="72"/>
      <c r="CG4" s="72"/>
      <c r="CH4" s="72"/>
      <c r="CI4" s="72"/>
      <c r="CJ4" s="72"/>
      <c r="CK4" s="72"/>
      <c r="CL4" s="72"/>
      <c r="CM4" s="72" t="s">
        <v>61</v>
      </c>
      <c r="CN4" s="72"/>
      <c r="CO4" s="72"/>
      <c r="CP4" s="72"/>
      <c r="CQ4" s="72"/>
      <c r="CR4" s="72"/>
      <c r="CS4" s="72"/>
      <c r="CT4" s="72"/>
      <c r="CU4" s="72"/>
      <c r="CV4" s="72"/>
      <c r="CW4" s="72"/>
      <c r="CX4" s="72" t="s">
        <v>62</v>
      </c>
      <c r="CY4" s="72"/>
      <c r="CZ4" s="72"/>
      <c r="DA4" s="72"/>
      <c r="DB4" s="72"/>
      <c r="DC4" s="72"/>
      <c r="DD4" s="72"/>
      <c r="DE4" s="72"/>
      <c r="DF4" s="72"/>
      <c r="DG4" s="72"/>
      <c r="DH4" s="72"/>
      <c r="DI4" s="72" t="s">
        <v>63</v>
      </c>
      <c r="DJ4" s="72"/>
      <c r="DK4" s="72"/>
      <c r="DL4" s="72"/>
      <c r="DM4" s="72"/>
      <c r="DN4" s="72"/>
      <c r="DO4" s="72"/>
      <c r="DP4" s="72"/>
      <c r="DQ4" s="72"/>
      <c r="DR4" s="72"/>
      <c r="DS4" s="72"/>
      <c r="DT4" s="72" t="s">
        <v>64</v>
      </c>
      <c r="DU4" s="72"/>
      <c r="DV4" s="72"/>
      <c r="DW4" s="72"/>
      <c r="DX4" s="72"/>
      <c r="DY4" s="72"/>
      <c r="DZ4" s="72"/>
      <c r="EA4" s="72"/>
      <c r="EB4" s="72"/>
      <c r="EC4" s="72"/>
      <c r="ED4" s="72"/>
      <c r="EE4" s="72" t="s">
        <v>65</v>
      </c>
      <c r="EF4" s="72"/>
      <c r="EG4" s="72"/>
      <c r="EH4" s="72"/>
      <c r="EI4" s="72"/>
      <c r="EJ4" s="72"/>
      <c r="EK4" s="72"/>
      <c r="EL4" s="72"/>
      <c r="EM4" s="72"/>
      <c r="EN4" s="72"/>
      <c r="EO4" s="72"/>
    </row>
    <row r="5" spans="1:148" x14ac:dyDescent="0.15">
      <c r="A5" s="14" t="s">
        <v>66</v>
      </c>
      <c r="B5" s="17"/>
      <c r="C5" s="17"/>
      <c r="D5" s="17"/>
      <c r="E5" s="17"/>
      <c r="F5" s="17"/>
      <c r="G5" s="17"/>
      <c r="H5" s="18" t="s">
        <v>67</v>
      </c>
      <c r="I5" s="18" t="s">
        <v>68</v>
      </c>
      <c r="J5" s="18" t="s">
        <v>69</v>
      </c>
      <c r="K5" s="18" t="s">
        <v>70</v>
      </c>
      <c r="L5" s="18" t="s">
        <v>71</v>
      </c>
      <c r="M5" s="18" t="s">
        <v>5</v>
      </c>
      <c r="N5" s="18" t="s">
        <v>72</v>
      </c>
      <c r="O5" s="18" t="s">
        <v>73</v>
      </c>
      <c r="P5" s="18" t="s">
        <v>74</v>
      </c>
      <c r="Q5" s="18" t="s">
        <v>75</v>
      </c>
      <c r="R5" s="18" t="s">
        <v>76</v>
      </c>
      <c r="S5" s="18" t="s">
        <v>77</v>
      </c>
      <c r="T5" s="18" t="s">
        <v>78</v>
      </c>
      <c r="U5" s="18" t="s">
        <v>79</v>
      </c>
      <c r="V5" s="18" t="s">
        <v>80</v>
      </c>
      <c r="W5" s="18" t="s">
        <v>81</v>
      </c>
      <c r="X5" s="18" t="s">
        <v>82</v>
      </c>
      <c r="Y5" s="18" t="s">
        <v>83</v>
      </c>
      <c r="Z5" s="18" t="s">
        <v>84</v>
      </c>
      <c r="AA5" s="18" t="s">
        <v>85</v>
      </c>
      <c r="AB5" s="18" t="s">
        <v>86</v>
      </c>
      <c r="AC5" s="18" t="s">
        <v>87</v>
      </c>
      <c r="AD5" s="18" t="s">
        <v>88</v>
      </c>
      <c r="AE5" s="18" t="s">
        <v>89</v>
      </c>
      <c r="AF5" s="18" t="s">
        <v>90</v>
      </c>
      <c r="AG5" s="18" t="s">
        <v>91</v>
      </c>
      <c r="AH5" s="18" t="s">
        <v>92</v>
      </c>
      <c r="AI5" s="18" t="s">
        <v>31</v>
      </c>
      <c r="AJ5" s="18" t="s">
        <v>83</v>
      </c>
      <c r="AK5" s="18" t="s">
        <v>84</v>
      </c>
      <c r="AL5" s="18" t="s">
        <v>85</v>
      </c>
      <c r="AM5" s="18" t="s">
        <v>86</v>
      </c>
      <c r="AN5" s="18" t="s">
        <v>87</v>
      </c>
      <c r="AO5" s="18" t="s">
        <v>88</v>
      </c>
      <c r="AP5" s="18" t="s">
        <v>89</v>
      </c>
      <c r="AQ5" s="18" t="s">
        <v>90</v>
      </c>
      <c r="AR5" s="18" t="s">
        <v>91</v>
      </c>
      <c r="AS5" s="18" t="s">
        <v>92</v>
      </c>
      <c r="AT5" s="18" t="s">
        <v>93</v>
      </c>
      <c r="AU5" s="18" t="s">
        <v>83</v>
      </c>
      <c r="AV5" s="18" t="s">
        <v>84</v>
      </c>
      <c r="AW5" s="18" t="s">
        <v>85</v>
      </c>
      <c r="AX5" s="18" t="s">
        <v>86</v>
      </c>
      <c r="AY5" s="18" t="s">
        <v>87</v>
      </c>
      <c r="AZ5" s="18" t="s">
        <v>88</v>
      </c>
      <c r="BA5" s="18" t="s">
        <v>89</v>
      </c>
      <c r="BB5" s="18" t="s">
        <v>90</v>
      </c>
      <c r="BC5" s="18" t="s">
        <v>91</v>
      </c>
      <c r="BD5" s="18" t="s">
        <v>92</v>
      </c>
      <c r="BE5" s="18" t="s">
        <v>93</v>
      </c>
      <c r="BF5" s="18" t="s">
        <v>83</v>
      </c>
      <c r="BG5" s="18" t="s">
        <v>84</v>
      </c>
      <c r="BH5" s="18" t="s">
        <v>85</v>
      </c>
      <c r="BI5" s="18" t="s">
        <v>86</v>
      </c>
      <c r="BJ5" s="18" t="s">
        <v>87</v>
      </c>
      <c r="BK5" s="18" t="s">
        <v>88</v>
      </c>
      <c r="BL5" s="18" t="s">
        <v>89</v>
      </c>
      <c r="BM5" s="18" t="s">
        <v>90</v>
      </c>
      <c r="BN5" s="18" t="s">
        <v>91</v>
      </c>
      <c r="BO5" s="18" t="s">
        <v>92</v>
      </c>
      <c r="BP5" s="18" t="s">
        <v>93</v>
      </c>
      <c r="BQ5" s="18" t="s">
        <v>83</v>
      </c>
      <c r="BR5" s="18" t="s">
        <v>84</v>
      </c>
      <c r="BS5" s="18" t="s">
        <v>85</v>
      </c>
      <c r="BT5" s="18" t="s">
        <v>86</v>
      </c>
      <c r="BU5" s="18" t="s">
        <v>87</v>
      </c>
      <c r="BV5" s="18" t="s">
        <v>88</v>
      </c>
      <c r="BW5" s="18" t="s">
        <v>89</v>
      </c>
      <c r="BX5" s="18" t="s">
        <v>90</v>
      </c>
      <c r="BY5" s="18" t="s">
        <v>91</v>
      </c>
      <c r="BZ5" s="18" t="s">
        <v>92</v>
      </c>
      <c r="CA5" s="18" t="s">
        <v>93</v>
      </c>
      <c r="CB5" s="18" t="s">
        <v>83</v>
      </c>
      <c r="CC5" s="18" t="s">
        <v>84</v>
      </c>
      <c r="CD5" s="18" t="s">
        <v>85</v>
      </c>
      <c r="CE5" s="18" t="s">
        <v>86</v>
      </c>
      <c r="CF5" s="18" t="s">
        <v>87</v>
      </c>
      <c r="CG5" s="18" t="s">
        <v>88</v>
      </c>
      <c r="CH5" s="18" t="s">
        <v>89</v>
      </c>
      <c r="CI5" s="18" t="s">
        <v>90</v>
      </c>
      <c r="CJ5" s="18" t="s">
        <v>91</v>
      </c>
      <c r="CK5" s="18" t="s">
        <v>92</v>
      </c>
      <c r="CL5" s="18" t="s">
        <v>93</v>
      </c>
      <c r="CM5" s="18" t="s">
        <v>83</v>
      </c>
      <c r="CN5" s="18" t="s">
        <v>84</v>
      </c>
      <c r="CO5" s="18" t="s">
        <v>85</v>
      </c>
      <c r="CP5" s="18" t="s">
        <v>86</v>
      </c>
      <c r="CQ5" s="18" t="s">
        <v>87</v>
      </c>
      <c r="CR5" s="18" t="s">
        <v>88</v>
      </c>
      <c r="CS5" s="18" t="s">
        <v>89</v>
      </c>
      <c r="CT5" s="18" t="s">
        <v>90</v>
      </c>
      <c r="CU5" s="18" t="s">
        <v>91</v>
      </c>
      <c r="CV5" s="18" t="s">
        <v>92</v>
      </c>
      <c r="CW5" s="18" t="s">
        <v>93</v>
      </c>
      <c r="CX5" s="18" t="s">
        <v>83</v>
      </c>
      <c r="CY5" s="18" t="s">
        <v>84</v>
      </c>
      <c r="CZ5" s="18" t="s">
        <v>85</v>
      </c>
      <c r="DA5" s="18" t="s">
        <v>86</v>
      </c>
      <c r="DB5" s="18" t="s">
        <v>87</v>
      </c>
      <c r="DC5" s="18" t="s">
        <v>88</v>
      </c>
      <c r="DD5" s="18" t="s">
        <v>89</v>
      </c>
      <c r="DE5" s="18" t="s">
        <v>90</v>
      </c>
      <c r="DF5" s="18" t="s">
        <v>91</v>
      </c>
      <c r="DG5" s="18" t="s">
        <v>92</v>
      </c>
      <c r="DH5" s="18" t="s">
        <v>93</v>
      </c>
      <c r="DI5" s="18" t="s">
        <v>83</v>
      </c>
      <c r="DJ5" s="18" t="s">
        <v>84</v>
      </c>
      <c r="DK5" s="18" t="s">
        <v>85</v>
      </c>
      <c r="DL5" s="18" t="s">
        <v>86</v>
      </c>
      <c r="DM5" s="18" t="s">
        <v>87</v>
      </c>
      <c r="DN5" s="18" t="s">
        <v>88</v>
      </c>
      <c r="DO5" s="18" t="s">
        <v>89</v>
      </c>
      <c r="DP5" s="18" t="s">
        <v>90</v>
      </c>
      <c r="DQ5" s="18" t="s">
        <v>91</v>
      </c>
      <c r="DR5" s="18" t="s">
        <v>92</v>
      </c>
      <c r="DS5" s="18" t="s">
        <v>93</v>
      </c>
      <c r="DT5" s="18" t="s">
        <v>83</v>
      </c>
      <c r="DU5" s="18" t="s">
        <v>84</v>
      </c>
      <c r="DV5" s="18" t="s">
        <v>85</v>
      </c>
      <c r="DW5" s="18" t="s">
        <v>86</v>
      </c>
      <c r="DX5" s="18" t="s">
        <v>87</v>
      </c>
      <c r="DY5" s="18" t="s">
        <v>88</v>
      </c>
      <c r="DZ5" s="18" t="s">
        <v>89</v>
      </c>
      <c r="EA5" s="18" t="s">
        <v>90</v>
      </c>
      <c r="EB5" s="18" t="s">
        <v>91</v>
      </c>
      <c r="EC5" s="18" t="s">
        <v>92</v>
      </c>
      <c r="ED5" s="18" t="s">
        <v>93</v>
      </c>
      <c r="EE5" s="18" t="s">
        <v>83</v>
      </c>
      <c r="EF5" s="18" t="s">
        <v>84</v>
      </c>
      <c r="EG5" s="18" t="s">
        <v>85</v>
      </c>
      <c r="EH5" s="18" t="s">
        <v>86</v>
      </c>
      <c r="EI5" s="18" t="s">
        <v>87</v>
      </c>
      <c r="EJ5" s="18" t="s">
        <v>88</v>
      </c>
      <c r="EK5" s="18" t="s">
        <v>89</v>
      </c>
      <c r="EL5" s="18" t="s">
        <v>90</v>
      </c>
      <c r="EM5" s="18" t="s">
        <v>91</v>
      </c>
      <c r="EN5" s="18" t="s">
        <v>92</v>
      </c>
      <c r="EO5" s="18" t="s">
        <v>93</v>
      </c>
    </row>
    <row r="6" spans="1:148" s="22" customFormat="1" x14ac:dyDescent="0.15">
      <c r="A6" s="14" t="s">
        <v>94</v>
      </c>
      <c r="B6" s="19">
        <f>B7</f>
        <v>2021</v>
      </c>
      <c r="C6" s="19">
        <f t="shared" ref="C6:X6" si="3">C7</f>
        <v>242161</v>
      </c>
      <c r="D6" s="19">
        <f t="shared" si="3"/>
        <v>46</v>
      </c>
      <c r="E6" s="19">
        <f t="shared" si="3"/>
        <v>18</v>
      </c>
      <c r="F6" s="19">
        <f t="shared" si="3"/>
        <v>0</v>
      </c>
      <c r="G6" s="19">
        <f t="shared" si="3"/>
        <v>0</v>
      </c>
      <c r="H6" s="19" t="str">
        <f t="shared" si="3"/>
        <v>三重県　伊賀市</v>
      </c>
      <c r="I6" s="19" t="str">
        <f t="shared" si="3"/>
        <v>法適用</v>
      </c>
      <c r="J6" s="19" t="str">
        <f t="shared" si="3"/>
        <v>下水道事業</v>
      </c>
      <c r="K6" s="19" t="str">
        <f t="shared" si="3"/>
        <v>特定地域生活排水処理</v>
      </c>
      <c r="L6" s="19" t="str">
        <f t="shared" si="3"/>
        <v>K2</v>
      </c>
      <c r="M6" s="19" t="str">
        <f t="shared" si="3"/>
        <v>自治体職員</v>
      </c>
      <c r="N6" s="20" t="str">
        <f t="shared" si="3"/>
        <v>-</v>
      </c>
      <c r="O6" s="20">
        <f t="shared" si="3"/>
        <v>41.72</v>
      </c>
      <c r="P6" s="20">
        <f t="shared" si="3"/>
        <v>0.75</v>
      </c>
      <c r="Q6" s="20">
        <f t="shared" si="3"/>
        <v>100</v>
      </c>
      <c r="R6" s="20">
        <f t="shared" si="3"/>
        <v>5500</v>
      </c>
      <c r="S6" s="20">
        <f t="shared" si="3"/>
        <v>88325</v>
      </c>
      <c r="T6" s="20">
        <f t="shared" si="3"/>
        <v>558.23</v>
      </c>
      <c r="U6" s="20">
        <f t="shared" si="3"/>
        <v>158.22</v>
      </c>
      <c r="V6" s="20">
        <f t="shared" si="3"/>
        <v>657</v>
      </c>
      <c r="W6" s="20">
        <f t="shared" si="3"/>
        <v>20.75</v>
      </c>
      <c r="X6" s="20">
        <f t="shared" si="3"/>
        <v>31.66</v>
      </c>
      <c r="Y6" s="21">
        <f>IF(Y7="",NA(),Y7)</f>
        <v>105.75</v>
      </c>
      <c r="Z6" s="21">
        <f t="shared" ref="Z6:AH6" si="4">IF(Z7="",NA(),Z7)</f>
        <v>101.2</v>
      </c>
      <c r="AA6" s="21">
        <f t="shared" si="4"/>
        <v>104.16</v>
      </c>
      <c r="AB6" s="21">
        <f t="shared" si="4"/>
        <v>101.15</v>
      </c>
      <c r="AC6" s="21">
        <f t="shared" si="4"/>
        <v>102.87</v>
      </c>
      <c r="AD6" s="21">
        <f t="shared" si="4"/>
        <v>93.44</v>
      </c>
      <c r="AE6" s="21">
        <f t="shared" si="4"/>
        <v>90.02</v>
      </c>
      <c r="AF6" s="21">
        <f t="shared" si="4"/>
        <v>96.05</v>
      </c>
      <c r="AG6" s="21">
        <f t="shared" si="4"/>
        <v>99.03</v>
      </c>
      <c r="AH6" s="21">
        <f t="shared" si="4"/>
        <v>100.41</v>
      </c>
      <c r="AI6" s="20" t="str">
        <f>IF(AI7="","",IF(AI7="-","【-】","【"&amp;SUBSTITUTE(TEXT(AI7,"#,##0.00"),"-","△")&amp;"】"))</f>
        <v>【98.81】</v>
      </c>
      <c r="AJ6" s="21">
        <f>IF(AJ7="",NA(),AJ7)</f>
        <v>5.0999999999999996</v>
      </c>
      <c r="AK6" s="20">
        <f t="shared" ref="AK6:AS6" si="5">IF(AK7="",NA(),AK7)</f>
        <v>0</v>
      </c>
      <c r="AL6" s="20">
        <f t="shared" si="5"/>
        <v>0</v>
      </c>
      <c r="AM6" s="20">
        <f t="shared" si="5"/>
        <v>0</v>
      </c>
      <c r="AN6" s="20">
        <f t="shared" si="5"/>
        <v>0</v>
      </c>
      <c r="AO6" s="21">
        <f t="shared" si="5"/>
        <v>123.58</v>
      </c>
      <c r="AP6" s="21">
        <f t="shared" si="5"/>
        <v>221.28</v>
      </c>
      <c r="AQ6" s="21">
        <f t="shared" si="5"/>
        <v>123.82</v>
      </c>
      <c r="AR6" s="21">
        <f t="shared" si="5"/>
        <v>74.239999999999995</v>
      </c>
      <c r="AS6" s="21">
        <f t="shared" si="5"/>
        <v>83.92</v>
      </c>
      <c r="AT6" s="20" t="str">
        <f>IF(AT7="","",IF(AT7="-","【-】","【"&amp;SUBSTITUTE(TEXT(AT7,"#,##0.00"),"-","△")&amp;"】"))</f>
        <v>【102.81】</v>
      </c>
      <c r="AU6" s="21">
        <f>IF(AU7="",NA(),AU7)</f>
        <v>757.19</v>
      </c>
      <c r="AV6" s="21">
        <f t="shared" ref="AV6:BD6" si="6">IF(AV7="",NA(),AV7)</f>
        <v>638.80999999999995</v>
      </c>
      <c r="AW6" s="21">
        <f t="shared" si="6"/>
        <v>311.92</v>
      </c>
      <c r="AX6" s="21">
        <f t="shared" si="6"/>
        <v>308.01</v>
      </c>
      <c r="AY6" s="21">
        <f t="shared" si="6"/>
        <v>293.58</v>
      </c>
      <c r="AZ6" s="21">
        <f t="shared" si="6"/>
        <v>172.39</v>
      </c>
      <c r="BA6" s="21">
        <f t="shared" si="6"/>
        <v>113.42</v>
      </c>
      <c r="BB6" s="21">
        <f t="shared" si="6"/>
        <v>89.72</v>
      </c>
      <c r="BC6" s="21">
        <f t="shared" si="6"/>
        <v>100.47</v>
      </c>
      <c r="BD6" s="21">
        <f t="shared" si="6"/>
        <v>122.71</v>
      </c>
      <c r="BE6" s="20" t="str">
        <f>IF(BE7="","",IF(BE7="-","【-】","【"&amp;SUBSTITUTE(TEXT(BE7,"#,##0.00"),"-","△")&amp;"】"))</f>
        <v>【112.20】</v>
      </c>
      <c r="BF6" s="21">
        <f>IF(BF7="",NA(),BF7)</f>
        <v>167.29</v>
      </c>
      <c r="BG6" s="21">
        <f t="shared" ref="BG6:BO6" si="7">IF(BG7="",NA(),BG7)</f>
        <v>161.72999999999999</v>
      </c>
      <c r="BH6" s="21">
        <f t="shared" si="7"/>
        <v>155.35</v>
      </c>
      <c r="BI6" s="21">
        <f t="shared" si="7"/>
        <v>149.07</v>
      </c>
      <c r="BJ6" s="21">
        <f t="shared" si="7"/>
        <v>141.02000000000001</v>
      </c>
      <c r="BK6" s="21">
        <f t="shared" si="7"/>
        <v>407.42</v>
      </c>
      <c r="BL6" s="21">
        <f t="shared" si="7"/>
        <v>386.46</v>
      </c>
      <c r="BM6" s="21">
        <f t="shared" si="7"/>
        <v>270.57</v>
      </c>
      <c r="BN6" s="21">
        <f t="shared" si="7"/>
        <v>294.27</v>
      </c>
      <c r="BO6" s="21">
        <f t="shared" si="7"/>
        <v>294.08999999999997</v>
      </c>
      <c r="BP6" s="20" t="str">
        <f>IF(BP7="","",IF(BP7="-","【-】","【"&amp;SUBSTITUTE(TEXT(BP7,"#,##0.00"),"-","△")&amp;"】"))</f>
        <v>【310.14】</v>
      </c>
      <c r="BQ6" s="21">
        <f>IF(BQ7="",NA(),BQ7)</f>
        <v>73.37</v>
      </c>
      <c r="BR6" s="21">
        <f t="shared" ref="BR6:BZ6" si="8">IF(BR7="",NA(),BR7)</f>
        <v>67.48</v>
      </c>
      <c r="BS6" s="21">
        <f t="shared" si="8"/>
        <v>70.78</v>
      </c>
      <c r="BT6" s="21">
        <f t="shared" si="8"/>
        <v>67.739999999999995</v>
      </c>
      <c r="BU6" s="21">
        <f t="shared" si="8"/>
        <v>67.959999999999994</v>
      </c>
      <c r="BV6" s="21">
        <f t="shared" si="8"/>
        <v>57.08</v>
      </c>
      <c r="BW6" s="21">
        <f t="shared" si="8"/>
        <v>55.85</v>
      </c>
      <c r="BX6" s="21">
        <f t="shared" si="8"/>
        <v>62.5</v>
      </c>
      <c r="BY6" s="21">
        <f t="shared" si="8"/>
        <v>60.59</v>
      </c>
      <c r="BZ6" s="21">
        <f t="shared" si="8"/>
        <v>60</v>
      </c>
      <c r="CA6" s="20" t="str">
        <f>IF(CA7="","",IF(CA7="-","【-】","【"&amp;SUBSTITUTE(TEXT(CA7,"#,##0.00"),"-","△")&amp;"】"))</f>
        <v>【57.71】</v>
      </c>
      <c r="CB6" s="21">
        <f>IF(CB7="",NA(),CB7)</f>
        <v>408.42</v>
      </c>
      <c r="CC6" s="21">
        <f t="shared" ref="CC6:CK6" si="9">IF(CC7="",NA(),CC7)</f>
        <v>440</v>
      </c>
      <c r="CD6" s="21">
        <f t="shared" si="9"/>
        <v>417.07</v>
      </c>
      <c r="CE6" s="21">
        <f t="shared" si="9"/>
        <v>432.49</v>
      </c>
      <c r="CF6" s="21">
        <f t="shared" si="9"/>
        <v>432.25</v>
      </c>
      <c r="CG6" s="21">
        <f t="shared" si="9"/>
        <v>286.86</v>
      </c>
      <c r="CH6" s="21">
        <f t="shared" si="9"/>
        <v>287.91000000000003</v>
      </c>
      <c r="CI6" s="21">
        <f t="shared" si="9"/>
        <v>269.33</v>
      </c>
      <c r="CJ6" s="21">
        <f t="shared" si="9"/>
        <v>280.23</v>
      </c>
      <c r="CK6" s="21">
        <f t="shared" si="9"/>
        <v>282.70999999999998</v>
      </c>
      <c r="CL6" s="20" t="str">
        <f>IF(CL7="","",IF(CL7="-","【-】","【"&amp;SUBSTITUTE(TEXT(CL7,"#,##0.00"),"-","△")&amp;"】"))</f>
        <v>【286.17】</v>
      </c>
      <c r="CM6" s="21">
        <f>IF(CM7="",NA(),CM7)</f>
        <v>52.11</v>
      </c>
      <c r="CN6" s="21">
        <f t="shared" ref="CN6:CV6" si="10">IF(CN7="",NA(),CN7)</f>
        <v>52.11</v>
      </c>
      <c r="CO6" s="21">
        <f t="shared" si="10"/>
        <v>52.11</v>
      </c>
      <c r="CP6" s="21">
        <f t="shared" si="10"/>
        <v>52.11</v>
      </c>
      <c r="CQ6" s="21">
        <f t="shared" si="10"/>
        <v>64.790000000000006</v>
      </c>
      <c r="CR6" s="21">
        <f t="shared" si="10"/>
        <v>57.22</v>
      </c>
      <c r="CS6" s="21">
        <f t="shared" si="10"/>
        <v>54.93</v>
      </c>
      <c r="CT6" s="21">
        <f t="shared" si="10"/>
        <v>59.64</v>
      </c>
      <c r="CU6" s="21">
        <f t="shared" si="10"/>
        <v>58.19</v>
      </c>
      <c r="CV6" s="21">
        <f t="shared" si="10"/>
        <v>56.52</v>
      </c>
      <c r="CW6" s="20" t="str">
        <f>IF(CW7="","",IF(CW7="-","【-】","【"&amp;SUBSTITUTE(TEXT(CW7,"#,##0.00"),"-","△")&amp;"】"))</f>
        <v>【56.80】</v>
      </c>
      <c r="CX6" s="21">
        <f>IF(CX7="",NA(),CX7)</f>
        <v>100</v>
      </c>
      <c r="CY6" s="21">
        <f t="shared" ref="CY6:DG6" si="11">IF(CY7="",NA(),CY7)</f>
        <v>100</v>
      </c>
      <c r="CZ6" s="21">
        <f t="shared" si="11"/>
        <v>100</v>
      </c>
      <c r="DA6" s="21">
        <f t="shared" si="11"/>
        <v>100</v>
      </c>
      <c r="DB6" s="21">
        <f t="shared" si="11"/>
        <v>100</v>
      </c>
      <c r="DC6" s="21">
        <f t="shared" si="11"/>
        <v>67.290000000000006</v>
      </c>
      <c r="DD6" s="21">
        <f t="shared" si="11"/>
        <v>65.569999999999993</v>
      </c>
      <c r="DE6" s="21">
        <f t="shared" si="11"/>
        <v>90.63</v>
      </c>
      <c r="DF6" s="21">
        <f t="shared" si="11"/>
        <v>87.8</v>
      </c>
      <c r="DG6" s="21">
        <f t="shared" si="11"/>
        <v>88.43</v>
      </c>
      <c r="DH6" s="20" t="str">
        <f>IF(DH7="","",IF(DH7="-","【-】","【"&amp;SUBSTITUTE(TEXT(DH7,"#,##0.00"),"-","△")&amp;"】"))</f>
        <v>【83.38】</v>
      </c>
      <c r="DI6" s="21">
        <f>IF(DI7="",NA(),DI7)</f>
        <v>4.83</v>
      </c>
      <c r="DJ6" s="21">
        <f t="shared" ref="DJ6:DR6" si="12">IF(DJ7="",NA(),DJ7)</f>
        <v>9.65</v>
      </c>
      <c r="DK6" s="21">
        <f t="shared" si="12"/>
        <v>14.48</v>
      </c>
      <c r="DL6" s="21">
        <f t="shared" si="12"/>
        <v>19.3</v>
      </c>
      <c r="DM6" s="21">
        <f t="shared" si="12"/>
        <v>24.13</v>
      </c>
      <c r="DN6" s="21">
        <f t="shared" si="12"/>
        <v>16.420000000000002</v>
      </c>
      <c r="DO6" s="21">
        <f t="shared" si="12"/>
        <v>16.41</v>
      </c>
      <c r="DP6" s="21">
        <f t="shared" si="12"/>
        <v>23.76</v>
      </c>
      <c r="DQ6" s="21">
        <f t="shared" si="12"/>
        <v>15.74</v>
      </c>
      <c r="DR6" s="21">
        <f t="shared" si="12"/>
        <v>21.02</v>
      </c>
      <c r="DS6" s="20" t="str">
        <f>IF(DS7="","",IF(DS7="-","【-】","【"&amp;SUBSTITUTE(TEXT(DS7,"#,##0.00"),"-","△")&amp;"】"))</f>
        <v>【19.84】</v>
      </c>
      <c r="DT6" s="21" t="str">
        <f>IF(DT7="",NA(),DT7)</f>
        <v>-</v>
      </c>
      <c r="DU6" s="21" t="str">
        <f t="shared" ref="DU6:EC6" si="13">IF(DU7="",NA(),DU7)</f>
        <v>-</v>
      </c>
      <c r="DV6" s="21" t="str">
        <f t="shared" si="13"/>
        <v>-</v>
      </c>
      <c r="DW6" s="21" t="str">
        <f t="shared" si="13"/>
        <v>-</v>
      </c>
      <c r="DX6" s="21" t="str">
        <f t="shared" si="13"/>
        <v>-</v>
      </c>
      <c r="DY6" s="21" t="str">
        <f t="shared" si="13"/>
        <v>-</v>
      </c>
      <c r="DZ6" s="21" t="str">
        <f t="shared" si="13"/>
        <v>-</v>
      </c>
      <c r="EA6" s="21" t="str">
        <f t="shared" si="13"/>
        <v>-</v>
      </c>
      <c r="EB6" s="21" t="str">
        <f t="shared" si="13"/>
        <v>-</v>
      </c>
      <c r="EC6" s="21" t="str">
        <f t="shared" si="13"/>
        <v>-</v>
      </c>
      <c r="ED6" s="20" t="str">
        <f>IF(ED7="","",IF(ED7="-","【-】","【"&amp;SUBSTITUTE(TEXT(ED7,"#,##0.00"),"-","△")&amp;"】"))</f>
        <v>【-】</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8" s="22" customFormat="1" x14ac:dyDescent="0.15">
      <c r="A7" s="14"/>
      <c r="B7" s="23">
        <v>2021</v>
      </c>
      <c r="C7" s="23">
        <v>242161</v>
      </c>
      <c r="D7" s="23">
        <v>46</v>
      </c>
      <c r="E7" s="23">
        <v>18</v>
      </c>
      <c r="F7" s="23">
        <v>0</v>
      </c>
      <c r="G7" s="23">
        <v>0</v>
      </c>
      <c r="H7" s="23" t="s">
        <v>95</v>
      </c>
      <c r="I7" s="23" t="s">
        <v>96</v>
      </c>
      <c r="J7" s="23" t="s">
        <v>97</v>
      </c>
      <c r="K7" s="23" t="s">
        <v>98</v>
      </c>
      <c r="L7" s="23" t="s">
        <v>99</v>
      </c>
      <c r="M7" s="23" t="s">
        <v>100</v>
      </c>
      <c r="N7" s="24" t="s">
        <v>101</v>
      </c>
      <c r="O7" s="24">
        <v>41.72</v>
      </c>
      <c r="P7" s="24">
        <v>0.75</v>
      </c>
      <c r="Q7" s="24">
        <v>100</v>
      </c>
      <c r="R7" s="24">
        <v>5500</v>
      </c>
      <c r="S7" s="24">
        <v>88325</v>
      </c>
      <c r="T7" s="24">
        <v>558.23</v>
      </c>
      <c r="U7" s="24">
        <v>158.22</v>
      </c>
      <c r="V7" s="24">
        <v>657</v>
      </c>
      <c r="W7" s="24">
        <v>20.75</v>
      </c>
      <c r="X7" s="24">
        <v>31.66</v>
      </c>
      <c r="Y7" s="24">
        <v>105.75</v>
      </c>
      <c r="Z7" s="24">
        <v>101.2</v>
      </c>
      <c r="AA7" s="24">
        <v>104.16</v>
      </c>
      <c r="AB7" s="24">
        <v>101.15</v>
      </c>
      <c r="AC7" s="24">
        <v>102.87</v>
      </c>
      <c r="AD7" s="24">
        <v>93.44</v>
      </c>
      <c r="AE7" s="24">
        <v>90.02</v>
      </c>
      <c r="AF7" s="24">
        <v>96.05</v>
      </c>
      <c r="AG7" s="24">
        <v>99.03</v>
      </c>
      <c r="AH7" s="24">
        <v>100.41</v>
      </c>
      <c r="AI7" s="24">
        <v>98.81</v>
      </c>
      <c r="AJ7" s="24">
        <v>5.0999999999999996</v>
      </c>
      <c r="AK7" s="24">
        <v>0</v>
      </c>
      <c r="AL7" s="24">
        <v>0</v>
      </c>
      <c r="AM7" s="24">
        <v>0</v>
      </c>
      <c r="AN7" s="24">
        <v>0</v>
      </c>
      <c r="AO7" s="24">
        <v>123.58</v>
      </c>
      <c r="AP7" s="24">
        <v>221.28</v>
      </c>
      <c r="AQ7" s="24">
        <v>123.82</v>
      </c>
      <c r="AR7" s="24">
        <v>74.239999999999995</v>
      </c>
      <c r="AS7" s="24">
        <v>83.92</v>
      </c>
      <c r="AT7" s="24">
        <v>102.81</v>
      </c>
      <c r="AU7" s="24">
        <v>757.19</v>
      </c>
      <c r="AV7" s="24">
        <v>638.80999999999995</v>
      </c>
      <c r="AW7" s="24">
        <v>311.92</v>
      </c>
      <c r="AX7" s="24">
        <v>308.01</v>
      </c>
      <c r="AY7" s="24">
        <v>293.58</v>
      </c>
      <c r="AZ7" s="24">
        <v>172.39</v>
      </c>
      <c r="BA7" s="24">
        <v>113.42</v>
      </c>
      <c r="BB7" s="24">
        <v>89.72</v>
      </c>
      <c r="BC7" s="24">
        <v>100.47</v>
      </c>
      <c r="BD7" s="24">
        <v>122.71</v>
      </c>
      <c r="BE7" s="24">
        <v>112.2</v>
      </c>
      <c r="BF7" s="24">
        <v>167.29</v>
      </c>
      <c r="BG7" s="24">
        <v>161.72999999999999</v>
      </c>
      <c r="BH7" s="24">
        <v>155.35</v>
      </c>
      <c r="BI7" s="24">
        <v>149.07</v>
      </c>
      <c r="BJ7" s="24">
        <v>141.02000000000001</v>
      </c>
      <c r="BK7" s="24">
        <v>407.42</v>
      </c>
      <c r="BL7" s="24">
        <v>386.46</v>
      </c>
      <c r="BM7" s="24">
        <v>270.57</v>
      </c>
      <c r="BN7" s="24">
        <v>294.27</v>
      </c>
      <c r="BO7" s="24">
        <v>294.08999999999997</v>
      </c>
      <c r="BP7" s="24">
        <v>310.14</v>
      </c>
      <c r="BQ7" s="24">
        <v>73.37</v>
      </c>
      <c r="BR7" s="24">
        <v>67.48</v>
      </c>
      <c r="BS7" s="24">
        <v>70.78</v>
      </c>
      <c r="BT7" s="24">
        <v>67.739999999999995</v>
      </c>
      <c r="BU7" s="24">
        <v>67.959999999999994</v>
      </c>
      <c r="BV7" s="24">
        <v>57.08</v>
      </c>
      <c r="BW7" s="24">
        <v>55.85</v>
      </c>
      <c r="BX7" s="24">
        <v>62.5</v>
      </c>
      <c r="BY7" s="24">
        <v>60.59</v>
      </c>
      <c r="BZ7" s="24">
        <v>60</v>
      </c>
      <c r="CA7" s="24">
        <v>57.71</v>
      </c>
      <c r="CB7" s="24">
        <v>408.42</v>
      </c>
      <c r="CC7" s="24">
        <v>440</v>
      </c>
      <c r="CD7" s="24">
        <v>417.07</v>
      </c>
      <c r="CE7" s="24">
        <v>432.49</v>
      </c>
      <c r="CF7" s="24">
        <v>432.25</v>
      </c>
      <c r="CG7" s="24">
        <v>286.86</v>
      </c>
      <c r="CH7" s="24">
        <v>287.91000000000003</v>
      </c>
      <c r="CI7" s="24">
        <v>269.33</v>
      </c>
      <c r="CJ7" s="24">
        <v>280.23</v>
      </c>
      <c r="CK7" s="24">
        <v>282.70999999999998</v>
      </c>
      <c r="CL7" s="24">
        <v>286.17</v>
      </c>
      <c r="CM7" s="24">
        <v>52.11</v>
      </c>
      <c r="CN7" s="24">
        <v>52.11</v>
      </c>
      <c r="CO7" s="24">
        <v>52.11</v>
      </c>
      <c r="CP7" s="24">
        <v>52.11</v>
      </c>
      <c r="CQ7" s="24">
        <v>64.790000000000006</v>
      </c>
      <c r="CR7" s="24">
        <v>57.22</v>
      </c>
      <c r="CS7" s="24">
        <v>54.93</v>
      </c>
      <c r="CT7" s="24">
        <v>59.64</v>
      </c>
      <c r="CU7" s="24">
        <v>58.19</v>
      </c>
      <c r="CV7" s="24">
        <v>56.52</v>
      </c>
      <c r="CW7" s="24">
        <v>56.8</v>
      </c>
      <c r="CX7" s="24">
        <v>100</v>
      </c>
      <c r="CY7" s="24">
        <v>100</v>
      </c>
      <c r="CZ7" s="24">
        <v>100</v>
      </c>
      <c r="DA7" s="24">
        <v>100</v>
      </c>
      <c r="DB7" s="24">
        <v>100</v>
      </c>
      <c r="DC7" s="24">
        <v>67.290000000000006</v>
      </c>
      <c r="DD7" s="24">
        <v>65.569999999999993</v>
      </c>
      <c r="DE7" s="24">
        <v>90.63</v>
      </c>
      <c r="DF7" s="24">
        <v>87.8</v>
      </c>
      <c r="DG7" s="24">
        <v>88.43</v>
      </c>
      <c r="DH7" s="24">
        <v>83.38</v>
      </c>
      <c r="DI7" s="24">
        <v>4.83</v>
      </c>
      <c r="DJ7" s="24">
        <v>9.65</v>
      </c>
      <c r="DK7" s="24">
        <v>14.48</v>
      </c>
      <c r="DL7" s="24">
        <v>19.3</v>
      </c>
      <c r="DM7" s="24">
        <v>24.13</v>
      </c>
      <c r="DN7" s="24">
        <v>16.420000000000002</v>
      </c>
      <c r="DO7" s="24">
        <v>16.41</v>
      </c>
      <c r="DP7" s="24">
        <v>23.76</v>
      </c>
      <c r="DQ7" s="24">
        <v>15.74</v>
      </c>
      <c r="DR7" s="24">
        <v>21.02</v>
      </c>
      <c r="DS7" s="24">
        <v>19.84</v>
      </c>
      <c r="DT7" s="24" t="s">
        <v>101</v>
      </c>
      <c r="DU7" s="24" t="s">
        <v>101</v>
      </c>
      <c r="DV7" s="24" t="s">
        <v>101</v>
      </c>
      <c r="DW7" s="24" t="s">
        <v>101</v>
      </c>
      <c r="DX7" s="24" t="s">
        <v>101</v>
      </c>
      <c r="DY7" s="24" t="s">
        <v>101</v>
      </c>
      <c r="DZ7" s="24" t="s">
        <v>101</v>
      </c>
      <c r="EA7" s="24" t="s">
        <v>101</v>
      </c>
      <c r="EB7" s="24" t="s">
        <v>101</v>
      </c>
      <c r="EC7" s="24" t="s">
        <v>101</v>
      </c>
      <c r="ED7" s="24" t="s">
        <v>101</v>
      </c>
      <c r="EE7" s="24" t="s">
        <v>101</v>
      </c>
      <c r="EF7" s="24" t="s">
        <v>101</v>
      </c>
      <c r="EG7" s="24" t="s">
        <v>101</v>
      </c>
      <c r="EH7" s="24" t="s">
        <v>101</v>
      </c>
      <c r="EI7" s="24" t="s">
        <v>101</v>
      </c>
      <c r="EJ7" s="24" t="s">
        <v>101</v>
      </c>
      <c r="EK7" s="24" t="s">
        <v>101</v>
      </c>
      <c r="EL7" s="24" t="s">
        <v>101</v>
      </c>
      <c r="EM7" s="24" t="s">
        <v>101</v>
      </c>
      <c r="EN7" s="24" t="s">
        <v>101</v>
      </c>
      <c r="EO7" s="24" t="s">
        <v>101</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102</v>
      </c>
      <c r="C9" s="26" t="s">
        <v>103</v>
      </c>
      <c r="D9" s="26" t="s">
        <v>104</v>
      </c>
      <c r="E9" s="26" t="s">
        <v>105</v>
      </c>
      <c r="F9" s="26"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107</v>
      </c>
    </row>
    <row r="12" spans="1:148" x14ac:dyDescent="0.15">
      <c r="B12">
        <v>1</v>
      </c>
      <c r="C12">
        <v>1</v>
      </c>
      <c r="D12">
        <v>1</v>
      </c>
      <c r="E12">
        <v>2</v>
      </c>
      <c r="F12">
        <v>3</v>
      </c>
      <c r="G12" t="s">
        <v>108</v>
      </c>
    </row>
    <row r="13" spans="1:148" x14ac:dyDescent="0.15">
      <c r="B13" t="s">
        <v>109</v>
      </c>
      <c r="C13" t="s">
        <v>109</v>
      </c>
      <c r="D13" t="s">
        <v>110</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2023-01-20T06:04:13Z</cp:lastPrinted>
  <dcterms:created xsi:type="dcterms:W3CDTF">2022-12-01T01:41:25Z</dcterms:created>
  <dcterms:modified xsi:type="dcterms:W3CDTF">2023-01-25T06:28:07Z</dcterms:modified>
  <cp:category/>
</cp:coreProperties>
</file>