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3決算）\経営比較分析表\"/>
    </mc:Choice>
  </mc:AlternateContent>
  <workbookProtection workbookAlgorithmName="SHA-512" workbookHashValue="HslEPkk6muU+cMvuMZj8gTAtUGyK6BFBthkvM3Hn305/FPpvaDDju9EU3S4jwtds4QjwbTAs2NTyH2YU/0TSUA==" workbookSaltValue="kQnFKEkvha6jiey6LyYl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<sst xmlns="http://schemas.openxmlformats.org/spreadsheetml/2006/main" count="231" uniqueCount="116">
  <si>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</si>
  <si>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</si>
  <si>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</si>
  <si>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</si>
  <si>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</si>
  <si>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</si>
  <si>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</si>
  <si>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</si>
  <si>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</si>
  <si>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</si>
  <si>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</si>
  <si>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</si>
  <si>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</si>
  <si>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</si>
  <si>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</si>
  <si>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</si>
  <si>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</si>
  <si>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</si>
  <si>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</si>
  <si>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</si>
  <si>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</si>
  <si>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</si>
  <si>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</si>
  <si>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</si>
  <si>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</si>
  <si>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</si>
  <si>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</si>
  <si>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</si>
  <si>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</si>
  <si>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</si>
  <si>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</si>
  <si>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</si>
  <si>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</si>
  <si>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</si>
  <si>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</si>
  <si>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</si>
  <si>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</si>
  <si>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</si>
  <si>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</si>
  <si>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</si>
  <si>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</si>
  <si>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</si>
  <si>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</si>
  <si>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</si>
  <si>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</si>
  <si>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</si>
  <si>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</si>
  <si>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</si>
  <si>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</si>
  <si>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</si>
  <si>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</si>
  <si>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</si>
  <si>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</si>
  <si>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</si>
  <si>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</si>
  <si>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</si>
  <si>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</si>
  <si>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</si>
  <si>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</si>
  <si>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</si>
  <si>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</si>
  <si>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</si>
  <si>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</si>
  <si>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</si>
  <si>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</si>
  <si>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</si>
  <si>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</si>
  <si>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</si>
  <si>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</si>
  <si>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</si>
  <si>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</si>
  <si>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</si>
  <si>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</si>
  <si>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</si>
  <si>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</si>
  <si>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</si>
  <si>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</si>
  <si>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</si>
  <si>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</si>
  <si>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</si>
  <si>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</si>
  <si>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</si>
  <si>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</si>
  <si>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</si>
  <si>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</si>
  <si>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</si>
  <si>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</si>
  <si>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</si>
  <si>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</si>
  <si>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</si>
  <si>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</si>
  <si>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</si>
  <si>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</si>
  <si>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</si>
  <si>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</si>
  <si>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</si>
  <si>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</si>
  <si>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</si>
  <si>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</si>
  <si>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</si>
  <si>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</si>
  <si>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</si>
  <si>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</si>
  <si>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</si>
  <si>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</si>
  <si>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</si>
  <si>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</si>
  <si>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</si>
  <si>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</si>
  <si>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</si>
  <si>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</si>
  <si>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</si>
  <si>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</si>
  <si>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以上であり、単年度収支としては黒字を維持しているが、実態は一般会計繰入金に依存しており、今後、老朽化施設の改築更新費等の増加が見込まれていることから、その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100％を下回っており、汚水処理費が使用料により賄われていない状況のため、適正な使用料収入の確保と汚水処理費の削減の両面からの対策が必要である。
　施設利用率については、類似団体平均値を上回っているが、人口減少等による社会情勢の変化に合わせ、処理場の統廃合やダウンサイジング等による施設運営の効率化を図る必要がある。
　水洗化率については、100％未満であり、類似団体と比較しても低い値となっているため、公共用水域の水質保全や、使用料収入確保の観点から、普及啓発等の取り組みをさらに進めていく必要がある。
　</t>
    <rPh sb="223" eb="225">
      <t>シタマワ</t>
    </rPh>
    <rPh sb="361" eb="363">
      <t>ウンエイ</t>
    </rPh>
    <rPh sb="368" eb="369">
      <t>ハカ</t>
    </rPh>
    <rPh sb="370" eb="372">
      <t>ヒツヨウ</t>
    </rPh>
    <phoneticPr fontId="4"/>
  </si>
  <si>
    <t>　現状では法定耐用年数を超えた老朽化管渠がないため、改修のみの実施となっている。
　資産の老朽化度合を示す有形固定資産減価償却率は類似団体平均値より低い値であるが、市内５処理区全てについて、供用開始から15年以上が経過しようとしており、処理施設の機械・電気設備などの改修や更新時期を迎えている。
　このため、処理施設の統廃合計画と調整を図りながら、人口減少時代に合った適正規模での改築更新を進めていく必要がある。</t>
    <rPh sb="88" eb="89">
      <t>スベ</t>
    </rPh>
    <phoneticPr fontId="4"/>
  </si>
  <si>
    <t>　水洗化率は全国平均や類似団体平均と比較して低いものの、他の指標は概ね良好な数値を示している。
　しかしながら、実態は一般会計からの繰入により経営が維持されている状況であり、使用料収入で維持管理費程度しか賄えていない状況である。
　また、今後、施設の改築更新等の本格化により多額の経費が必要と見込まれ、経営環境はさらに厳しくなるものと予想される。
　こうした状況を踏まえ、安定的な事業運営に向けた経営基盤強化と財政マネジメント向上のため、下水道施設統廃合計画に基づく施設運営の効率化や使用料の改定など、収入・支出の両面からの取り組みを引き続き進めていく。</t>
    <rPh sb="66" eb="68">
      <t>クリイレ</t>
    </rPh>
    <rPh sb="71" eb="73">
      <t>ケイエイ</t>
    </rPh>
    <rPh sb="74" eb="76">
      <t>イジ</t>
    </rPh>
    <rPh sb="119" eb="121">
      <t>コンゴ</t>
    </rPh>
    <rPh sb="131" eb="134">
      <t>ホンカクカ</t>
    </rPh>
    <rPh sb="153" eb="155">
      <t>カンキョウ</t>
    </rPh>
    <rPh sb="159" eb="160">
      <t>キビ</t>
    </rPh>
    <rPh sb="179" eb="181">
      <t>ジョウキョウ</t>
    </rPh>
    <rPh sb="182" eb="183">
      <t>フ</t>
    </rPh>
    <rPh sb="242" eb="245">
      <t>シヨウリョウ</t>
    </rPh>
    <rPh sb="246" eb="248">
      <t>カイテイ</t>
    </rPh>
    <rPh sb="267" eb="268">
      <t>ヒ</t>
    </rPh>
    <rPh sb="269" eb="27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</si>
</sst>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12-40FC-AACE-82A5364482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912-40FC-AACE-82A5364482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46.94</c:v>
                </c:pt>
                <c:pt idx="1">
                  <c:v>46.55</c:v>
                </c:pt>
                <c:pt idx="2">
                  <c:v>45.65</c:v>
                </c:pt>
                <c:pt idx="3">
                  <c:v>46.81</c:v>
                </c:pt>
                <c:pt idx="4">
                  <c:v>46.81</c:v>
                </c:pt>
              </c:numCache>
            </c:numRef>
          </c:val>
          <c:extLst>
            <c:ext xmlns:c16="http://schemas.microsoft.com/office/drawing/2014/chart" uri="{C3380CC4-5D6E-409C-BE32-E72D297353CC}">
              <c16:uniqueId val="{00000000-B706-4DCF-A7EA-EF3E62A04D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706-4DCF-A7EA-EF3E62A04D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76.209999999999994</c:v>
                </c:pt>
                <c:pt idx="1">
                  <c:v>76.959999999999994</c:v>
                </c:pt>
                <c:pt idx="2">
                  <c:v>77.59</c:v>
                </c:pt>
                <c:pt idx="3">
                  <c:v>78.56</c:v>
                </c:pt>
                <c:pt idx="4">
                  <c:v>79.02</c:v>
                </c:pt>
              </c:numCache>
            </c:numRef>
          </c:val>
          <c:extLst>
            <c:ext xmlns:c16="http://schemas.microsoft.com/office/drawing/2014/chart" uri="{C3380CC4-5D6E-409C-BE32-E72D297353CC}">
              <c16:uniqueId val="{00000000-F1DD-44CF-8BB9-A06D3D27D5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1DD-44CF-8BB9-A06D3D27D5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112.4</c:v>
                </c:pt>
                <c:pt idx="1">
                  <c:v>125.76</c:v>
                </c:pt>
                <c:pt idx="2">
                  <c:v>124.58</c:v>
                </c:pt>
                <c:pt idx="3">
                  <c:v>129.99</c:v>
                </c:pt>
                <c:pt idx="4">
                  <c:v>129.87</c:v>
                </c:pt>
              </c:numCache>
            </c:numRef>
          </c:val>
          <c:extLst>
            <c:ext xmlns:c16="http://schemas.microsoft.com/office/drawing/2014/chart" uri="{C3380CC4-5D6E-409C-BE32-E72D297353CC}">
              <c16:uniqueId val="{00000000-623F-4E9E-ACDD-40692AD685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623F-4E9E-ACDD-40692AD685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3.85</c:v>
                </c:pt>
                <c:pt idx="1">
                  <c:v>7.56</c:v>
                </c:pt>
                <c:pt idx="2">
                  <c:v>10.9</c:v>
                </c:pt>
                <c:pt idx="3">
                  <c:v>13.82</c:v>
                </c:pt>
                <c:pt idx="4">
                  <c:v>16.86</c:v>
                </c:pt>
              </c:numCache>
            </c:numRef>
          </c:val>
          <c:extLst>
            <c:ext xmlns:c16="http://schemas.microsoft.com/office/drawing/2014/chart" uri="{C3380CC4-5D6E-409C-BE32-E72D297353CC}">
              <c16:uniqueId val="{00000000-E1A9-42E9-8B01-464415FABD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E1A9-42E9-8B01-464415FABD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D4-46AF-A3B1-BBDAF59881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BAD4-46AF-A3B1-BBDAF59881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C2-4E54-96F5-551D55C027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5BC2-4E54-96F5-551D55C027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273.01</c:v>
                </c:pt>
                <c:pt idx="1">
                  <c:v>250.66</c:v>
                </c:pt>
                <c:pt idx="2">
                  <c:v>269.62</c:v>
                </c:pt>
                <c:pt idx="3">
                  <c:v>271.70999999999998</c:v>
                </c:pt>
                <c:pt idx="4">
                  <c:v>257.05</c:v>
                </c:pt>
              </c:numCache>
            </c:numRef>
          </c:val>
          <c:extLst>
            <c:ext xmlns:c16="http://schemas.microsoft.com/office/drawing/2014/chart" uri="{C3380CC4-5D6E-409C-BE32-E72D297353CC}">
              <c16:uniqueId val="{00000000-E6EF-424B-83E2-C0A04D5361B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E6EF-424B-83E2-C0A04D5361B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14.59</c:v>
                </c:pt>
                <c:pt idx="1">
                  <c:v>8.84</c:v>
                </c:pt>
                <c:pt idx="2">
                  <c:v>17.91</c:v>
                </c:pt>
                <c:pt idx="3">
                  <c:v>25.35</c:v>
                </c:pt>
                <c:pt idx="4">
                  <c:v>25.68</c:v>
                </c:pt>
              </c:numCache>
            </c:numRef>
          </c:val>
          <c:extLst>
            <c:ext xmlns:c16="http://schemas.microsoft.com/office/drawing/2014/chart" uri="{C3380CC4-5D6E-409C-BE32-E72D297353CC}">
              <c16:uniqueId val="{00000000-57C3-4A26-B7D2-B811224EB3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57C3-4A26-B7D2-B811224EB3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93.21</c:v>
                </c:pt>
                <c:pt idx="2">
                  <c:v>89.27</c:v>
                </c:pt>
                <c:pt idx="3">
                  <c:v>96.62</c:v>
                </c:pt>
                <c:pt idx="4">
                  <c:v>97.25</c:v>
                </c:pt>
              </c:numCache>
            </c:numRef>
          </c:val>
          <c:extLst>
            <c:ext xmlns:c16="http://schemas.microsoft.com/office/drawing/2014/chart" uri="{C3380CC4-5D6E-409C-BE32-E72D297353CC}">
              <c16:uniqueId val="{00000000-8D61-434C-A716-C000B06033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8D61-434C-A716-C000B06033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165.88</c:v>
                </c:pt>
                <c:pt idx="1">
                  <c:v>180.38</c:v>
                </c:pt>
                <c:pt idx="2">
                  <c:v>187.28</c:v>
                </c:pt>
                <c:pt idx="3">
                  <c:v>167.85</c:v>
                </c:pt>
                <c:pt idx="4">
                  <c:v>170.85</c:v>
                </c:pt>
              </c:numCache>
            </c:numRef>
          </c:val>
          <c:extLst>
            <c:ext xmlns:c16="http://schemas.microsoft.com/office/drawing/2014/chart" uri="{C3380CC4-5D6E-409C-BE32-E72D297353CC}">
              <c16:uniqueId val="{00000000-B11E-4BF4-9941-3FC92B6983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11E-4BF4-9941-3FC92B6983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伊賀市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自治体職員</v>
      </c>
      <c r="AE8" s="41"/>
      <c r="AF8" s="41"/>
      <c r="AG8" s="41"/>
      <c r="AH8" s="41"/>
      <c r="AI8" s="41"/>
      <c r="AJ8" s="41"/>
      <c r="AK8" s="3"/>
      <c r="AL8" s="42">
        <f>データ!S6</f>
        <v>88325</v>
      </c>
      <c r="AM8" s="42"/>
      <c r="AN8" s="42"/>
      <c r="AO8" s="42"/>
      <c r="AP8" s="42"/>
      <c r="AQ8" s="42"/>
      <c r="AR8" s="42"/>
      <c r="AS8" s="42"/>
      <c r="AT8" s="35">
        <f>データ!T6</f>
        <v>558.23</v>
      </c>
      <c r="AU8" s="35"/>
      <c r="AV8" s="35"/>
      <c r="AW8" s="35"/>
      <c r="AX8" s="35"/>
      <c r="AY8" s="35"/>
      <c r="AZ8" s="35"/>
      <c r="BA8" s="35"/>
      <c r="BB8" s="35">
        <f>データ!U6</f>
        <v>158.22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67.8</v>
      </c>
      <c r="J10" s="35"/>
      <c r="K10" s="35"/>
      <c r="L10" s="35"/>
      <c r="M10" s="35"/>
      <c r="N10" s="35"/>
      <c r="O10" s="35"/>
      <c r="P10" s="35">
        <f>データ!P6</f>
        <v>13.76</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12081</v>
      </c>
      <c r="AM10" s="42"/>
      <c r="AN10" s="42"/>
      <c r="AO10" s="42"/>
      <c r="AP10" s="42"/>
      <c r="AQ10" s="42"/>
      <c r="AR10" s="42"/>
      <c r="AS10" s="42"/>
      <c r="AT10" s="35">
        <f>データ!W6</f>
        <v>4.72</v>
      </c>
      <c r="AU10" s="35"/>
      <c r="AV10" s="35"/>
      <c r="AW10" s="35"/>
      <c r="AX10" s="35"/>
      <c r="AY10" s="35"/>
      <c r="AZ10" s="35"/>
      <c r="BA10" s="35"/>
      <c r="BB10" s="35">
        <f>データ!X6</f>
        <v>2559.5300000000002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0prrBVO8YqcFFN3s0/QDAoS+Jf1z/5yfwiSGHVoDRO8mvd/nTDopzqwiry6lVGqOZE1rrJ/qD7T58Z9Y0xKxmA==" saltValue="owmTotycfPu8c+b9yGFN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242161</v>
      </c>
      <c r="D6" s="19">
        <f t="shared" si="3"/>
        <v>46</v>
      </c>
      <c r="E6" s="19">
        <f t="shared" si="3"/>
        <v>17</v>
      </c>
      <c r="F6" s="19">
        <f t="shared" si="3"/>
        <v>4</v>
      </c>
      <c r="G6" s="19">
        <f t="shared" si="3"/>
        <v>0</v>
      </c>
      <c r="H6" s="19" t="str">
        <f t="shared" si="3"/>
        <v>三重県　伊賀市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67.8</v>
      </c>
      <c r="P6" s="20">
        <f t="shared" si="3"/>
        <v>13.76</v>
      </c>
      <c r="Q6" s="20">
        <f t="shared" si="3"/>
        <v>100</v>
      </c>
      <c r="R6" s="20">
        <f t="shared" si="3"/>
        <v>4510</v>
      </c>
      <c r="S6" s="20">
        <f t="shared" si="3"/>
        <v>88325</v>
      </c>
      <c r="T6" s="20">
        <f t="shared" si="3"/>
        <v>558.23</v>
      </c>
      <c r="U6" s="20">
        <f t="shared" si="3"/>
        <v>158.22</v>
      </c>
      <c r="V6" s="20">
        <f t="shared" si="3"/>
        <v>12081</v>
      </c>
      <c r="W6" s="20">
        <f t="shared" si="3"/>
        <v>4.72</v>
      </c>
      <c r="X6" s="20">
        <f t="shared" si="3"/>
        <v>2559.5300000000002</v>
      </c>
      <c r="Y6" s="21">
        <f>IF(Y7="",NA(),Y7)</f>
        <v>112.4</v>
      </c>
      <c r="Z6" s="21">
        <f t="shared" ref="Z6:AH6" si="4">IF(Z7="",NA(),Z7)</f>
        <v>125.76</v>
      </c>
      <c r="AA6" s="21">
        <f t="shared" si="4"/>
        <v>124.58</v>
      </c>
      <c r="AB6" s="21">
        <f t="shared" si="4"/>
        <v>129.99</v>
      </c>
      <c r="AC6" s="21">
        <f t="shared" si="4"/>
        <v>129.87</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273.01</v>
      </c>
      <c r="AV6" s="21">
        <f t="shared" ref="AV6:BD6" si="6">IF(AV7="",NA(),AV7)</f>
        <v>250.66</v>
      </c>
      <c r="AW6" s="21">
        <f t="shared" si="6"/>
        <v>269.62</v>
      </c>
      <c r="AX6" s="21">
        <f t="shared" si="6"/>
        <v>271.70999999999998</v>
      </c>
      <c r="AY6" s="21">
        <f t="shared" si="6"/>
        <v>257.05</v>
      </c>
      <c r="AZ6" s="21">
        <f t="shared" si="6"/>
        <v>47.44</v>
      </c>
      <c r="BA6" s="21">
        <f t="shared" si="6"/>
        <v>49.18</v>
      </c>
      <c r="BB6" s="21">
        <f t="shared" si="6"/>
        <v>47.72</v>
      </c>
      <c r="BC6" s="21">
        <f t="shared" si="6"/>
        <v>44.24</v>
      </c>
      <c r="BD6" s="21">
        <f t="shared" si="6"/>
        <v>43.07</v>
      </c>
      <c r="BE6" s="20" t="str">
        <f>IF(BE7="","",IF(BE7="-","【-】","【"&amp;SUBSTITUTE(TEXT(BE7,"#,##0.00"),"-","△")&amp;"】"))</f>
        <v>【44.07】</v>
      </c>
      <c r="BF6" s="21">
        <f>IF(BF7="",NA(),BF7)</f>
        <v>14.59</v>
      </c>
      <c r="BG6" s="21">
        <f t="shared" ref="BG6:BO6" si="7">IF(BG7="",NA(),BG7)</f>
        <v>8.84</v>
      </c>
      <c r="BH6" s="21">
        <f t="shared" si="7"/>
        <v>17.91</v>
      </c>
      <c r="BI6" s="21">
        <f t="shared" si="7"/>
        <v>25.35</v>
      </c>
      <c r="BJ6" s="21">
        <f t="shared" si="7"/>
        <v>25.68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93.21</v>
      </c>
      <c r="BS6" s="21">
        <f t="shared" si="8"/>
        <v>89.27</v>
      </c>
      <c r="BT6" s="21">
        <f t="shared" si="8"/>
        <v>96.62</v>
      </c>
      <c r="BU6" s="21">
        <f t="shared" si="8"/>
        <v>97.25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165.88</v>
      </c>
      <c r="CC6" s="21">
        <f t="shared" ref="CC6:CK6" si="9">IF(CC7="",NA(),CC7)</f>
        <v>180.38</v>
      </c>
      <c r="CD6" s="21">
        <f t="shared" si="9"/>
        <v>187.28</v>
      </c>
      <c r="CE6" s="21">
        <f t="shared" si="9"/>
        <v>167.85</v>
      </c>
      <c r="CF6" s="21">
        <f t="shared" si="9"/>
        <v>170.85</v>
      </c>
      <c r="CG6" s="21">
        <f t="shared" si="9"/>
        <v>221.81</v>
      </c>
      <c r="CH6" s="21">
        <f t="shared" si="9"/>
        <v>230.02</v>
      </c>
      <c r="CI6" s="21">
        <f t="shared" si="9"/>
        <v>228.47</v>
      </c>
      <c r="CJ6" s="21">
        <f t="shared" si="9"/>
        <v>224.88</v>
      </c>
      <c r="CK6" s="21">
        <f t="shared" si="9"/>
        <v>228.64</v>
      </c>
      <c r="CL6" s="20" t="str">
        <f>IF(CL7="","",IF(CL7="-","【-】","【"&amp;SUBSTITUTE(TEXT(CL7,"#,##0.00"),"-","△")&amp;"】"))</f>
        <v>【216.39】</v>
      </c>
      <c r="CM6" s="21">
        <f>IF(CM7="",NA(),CM7)</f>
        <v>46.94</v>
      </c>
      <c r="CN6" s="21">
        <f t="shared" ref="CN6:CV6" si="10">IF(CN7="",NA(),CN7)</f>
        <v>46.55</v>
      </c>
      <c r="CO6" s="21">
        <f t="shared" si="10"/>
        <v>45.65</v>
      </c>
      <c r="CP6" s="21">
        <f t="shared" si="10"/>
        <v>46.81</v>
      </c>
      <c r="CQ6" s="21">
        <f t="shared" si="10"/>
        <v>46.81</v>
      </c>
      <c r="CR6" s="21">
        <f t="shared" si="10"/>
        <v>43.36</v>
      </c>
      <c r="CS6" s="21">
        <f t="shared" si="10"/>
        <v>42.56</v>
      </c>
      <c r="CT6" s="21">
        <f t="shared" si="10"/>
        <v>42.47</v>
      </c>
      <c r="CU6" s="21">
        <f t="shared" si="10"/>
        <v>42.4</v>
      </c>
      <c r="CV6" s="21">
        <f t="shared" si="10"/>
        <v>42.28</v>
      </c>
      <c r="CW6" s="20" t="str">
        <f>IF(CW7="","",IF(CW7="-","【-】","【"&amp;SUBSTITUTE(TEXT(CW7,"#,##0.00"),"-","△")&amp;"】"))</f>
        <v>【42.57】</v>
      </c>
      <c r="CX6" s="21">
        <f>IF(CX7="",NA(),CX7)</f>
        <v>76.209999999999994</v>
      </c>
      <c r="CY6" s="21">
        <f t="shared" ref="CY6:DG6" si="11">IF(CY7="",NA(),CY7)</f>
        <v>76.959999999999994</v>
      </c>
      <c r="CZ6" s="21">
        <f t="shared" si="11"/>
        <v>77.59</v>
      </c>
      <c r="DA6" s="21">
        <f t="shared" si="11"/>
        <v>78.56</v>
      </c>
      <c r="DB6" s="21">
        <f t="shared" si="11"/>
        <v>79.02</v>
      </c>
      <c r="DC6" s="21">
        <f t="shared" si="11"/>
        <v>83.06</v>
      </c>
      <c r="DD6" s="21">
        <f t="shared" si="11"/>
        <v>83.32</v>
      </c>
      <c r="DE6" s="21">
        <f t="shared" si="11"/>
        <v>83.75</v>
      </c>
      <c r="DF6" s="21">
        <f t="shared" si="11"/>
        <v>84.19</v>
      </c>
      <c r="DG6" s="21">
        <f t="shared" si="11"/>
        <v>84.34</v>
      </c>
      <c r="DH6" s="20" t="str">
        <f>IF(DH7="","",IF(DH7="-","【-】","【"&amp;SUBSTITUTE(TEXT(DH7,"#,##0.00"),"-","△")&amp;"】"))</f>
        <v>【85.24】</v>
      </c>
      <c r="DI6" s="21">
        <f>IF(DI7="",NA(),DI7)</f>
        <v>3.85</v>
      </c>
      <c r="DJ6" s="21">
        <f t="shared" ref="DJ6:DR6" si="12">IF(DJ7="",NA(),DJ7)</f>
        <v>7.56</v>
      </c>
      <c r="DK6" s="21">
        <f t="shared" si="12"/>
        <v>10.9</v>
      </c>
      <c r="DL6" s="21">
        <f t="shared" si="12"/>
        <v>13.82</v>
      </c>
      <c r="DM6" s="21">
        <f t="shared" si="12"/>
        <v>16.86</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242161</v>
      </c>
      <c r="D7" s="23">
        <v>46</v>
      </c>
      <c r="E7" s="23">
        <v>17</v>
      </c>
      <c r="F7" s="23">
        <v>4</v>
      </c>
      <c r="G7" s="23">
        <v>0</v>
      </c>
      <c r="H7" s="23" t="s">
        <v>95</v>
      </c>
      <c r="I7" s="23" t="s">
        <v>96</v>
      </c>
      <c r="J7" s="23" t="s">
        <v>97</v>
      </c>
      <c r="K7" s="23" t="s">
        <v>98</v>
      </c>
      <c r="L7" s="23" t="s">
        <v>99</v>
      </c>
      <c r="M7" s="23" t="s">
        <v>100</v>
      </c>
      <c r="N7" s="24" t="s">
        <v>101</v>
      </c>
      <c r="O7" s="24">
        <v>67.8</v>
      </c>
      <c r="P7" s="24">
        <v>13.76</v>
      </c>
      <c r="Q7" s="24">
        <v>100</v>
      </c>
      <c r="R7" s="24">
        <v>4510</v>
      </c>
      <c r="S7" s="24">
        <v>88325</v>
      </c>
      <c r="T7" s="24">
        <v>558.23</v>
      </c>
      <c r="U7" s="24">
        <v>158.22</v>
      </c>
      <c r="V7" s="24">
        <v>12081</v>
      </c>
      <c r="W7" s="24">
        <v>4.72</v>
      </c>
      <c r="X7" s="24">
        <v>2559.5300000000002</v>
      </c>
      <c r="Y7" s="24">
        <v>112.4</v>
      </c>
      <c r="Z7" s="24">
        <v>125.76</v>
      </c>
      <c r="AA7" s="24">
        <v>124.58</v>
      </c>
      <c r="AB7" s="24">
        <v>129.99</v>
      </c>
      <c r="AC7" s="24">
        <v>129.87</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273.01</v>
      </c>
      <c r="AV7" s="24">
        <v>250.66</v>
      </c>
      <c r="AW7" s="24">
        <v>269.62</v>
      </c>
      <c r="AX7" s="24">
        <v>271.70999999999998</v>
      </c>
      <c r="AY7" s="24">
        <v>257.05</v>
      </c>
      <c r="AZ7" s="24">
        <v>47.44</v>
      </c>
      <c r="BA7" s="24">
        <v>49.18</v>
      </c>
      <c r="BB7" s="24">
        <v>47.72</v>
      </c>
      <c r="BC7" s="24">
        <v>44.24</v>
      </c>
      <c r="BD7" s="24">
        <v>43.07</v>
      </c>
      <c r="BE7" s="24">
        <v>44.07</v>
      </c>
      <c r="BF7" s="24">
        <v>14.59</v>
      </c>
      <c r="BG7" s="24">
        <v>8.84</v>
      </c>
      <c r="BH7" s="24">
        <v>17.91</v>
      </c>
      <c r="BI7" s="24">
        <v>25.35</v>
      </c>
      <c r="BJ7" s="24">
        <v>25.68</v>
      </c>
      <c r="BK7" s="24">
        <v>1243.71</v>
      </c>
      <c r="BL7" s="24">
        <v>1194.1500000000001</v>
      </c>
      <c r="BM7" s="24">
        <v>1206.79</v>
      </c>
      <c r="BN7" s="24">
        <v>1258.43</v>
      </c>
      <c r="BO7" s="24">
        <v>1163.75</v>
      </c>
      <c r="BP7" s="24">
        <v>1201.79</v>
      </c>
      <c r="BQ7" s="24">
        <v>100</v>
      </c>
      <c r="BR7" s="24">
        <v>93.21</v>
      </c>
      <c r="BS7" s="24">
        <v>89.27</v>
      </c>
      <c r="BT7" s="24">
        <v>96.62</v>
      </c>
      <c r="BU7" s="24">
        <v>97.25</v>
      </c>
      <c r="BV7" s="24">
        <v>74.3</v>
      </c>
      <c r="BW7" s="24">
        <v>72.260000000000005</v>
      </c>
      <c r="BX7" s="24">
        <v>71.84</v>
      </c>
      <c r="BY7" s="24">
        <v>73.36</v>
      </c>
      <c r="BZ7" s="24">
        <v>72.599999999999994</v>
      </c>
      <c r="CA7" s="24">
        <v>75.31</v>
      </c>
      <c r="CB7" s="24">
        <v>165.88</v>
      </c>
      <c r="CC7" s="24">
        <v>180.38</v>
      </c>
      <c r="CD7" s="24">
        <v>187.28</v>
      </c>
      <c r="CE7" s="24">
        <v>167.85</v>
      </c>
      <c r="CF7" s="24">
        <v>170.85</v>
      </c>
      <c r="CG7" s="24">
        <v>221.81</v>
      </c>
      <c r="CH7" s="24">
        <v>230.02</v>
      </c>
      <c r="CI7" s="24">
        <v>228.47</v>
      </c>
      <c r="CJ7" s="24">
        <v>224.88</v>
      </c>
      <c r="CK7" s="24">
        <v>228.64</v>
      </c>
      <c r="CL7" s="24">
        <v>216.39</v>
      </c>
      <c r="CM7" s="24">
        <v>46.94</v>
      </c>
      <c r="CN7" s="24">
        <v>46.55</v>
      </c>
      <c r="CO7" s="24">
        <v>45.65</v>
      </c>
      <c r="CP7" s="24">
        <v>46.81</v>
      </c>
      <c r="CQ7" s="24">
        <v>46.81</v>
      </c>
      <c r="CR7" s="24">
        <v>43.36</v>
      </c>
      <c r="CS7" s="24">
        <v>42.56</v>
      </c>
      <c r="CT7" s="24">
        <v>42.47</v>
      </c>
      <c r="CU7" s="24">
        <v>42.4</v>
      </c>
      <c r="CV7" s="24">
        <v>42.28</v>
      </c>
      <c r="CW7" s="24">
        <v>42.57</v>
      </c>
      <c r="CX7" s="24">
        <v>76.209999999999994</v>
      </c>
      <c r="CY7" s="24">
        <v>76.959999999999994</v>
      </c>
      <c r="CZ7" s="24">
        <v>77.59</v>
      </c>
      <c r="DA7" s="24">
        <v>78.56</v>
      </c>
      <c r="DB7" s="24">
        <v>79.02</v>
      </c>
      <c r="DC7" s="24">
        <v>83.06</v>
      </c>
      <c r="DD7" s="24">
        <v>83.32</v>
      </c>
      <c r="DE7" s="24">
        <v>83.75</v>
      </c>
      <c r="DF7" s="24">
        <v>84.19</v>
      </c>
      <c r="DG7" s="24">
        <v>84.34</v>
      </c>
      <c r="DH7" s="24">
        <v>85.24</v>
      </c>
      <c r="DI7" s="24">
        <v>3.85</v>
      </c>
      <c r="DJ7" s="24">
        <v>7.56</v>
      </c>
      <c r="DK7" s="24">
        <v>10.9</v>
      </c>
      <c r="DL7" s="24">
        <v>13.82</v>
      </c>
      <c r="DM7" s="24">
        <v>16.86</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2023-01-18T05:59:17Z</cp:lastPrinted>
  <dcterms:created xsi:type="dcterms:W3CDTF">2022-12-01T01:29:00Z</dcterms:created>
  <dcterms:modified xsi:type="dcterms:W3CDTF">2023-01-25T06:28:11Z</dcterms:modified>
  <cp:category/>
</cp:coreProperties>
</file>