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hima\dfs\課別共有フォルダ\都市計画課\07  都市計画係（公園・公駐）旧施設係\17 新地方公会計関係（公共駐車場特別会計）\07 経営比較分析表関連\R4\【〆R5.1.27】経営比較分析表（R3決算）\経営比較分析表\R3決算　志摩市　回答\"/>
    </mc:Choice>
  </mc:AlternateContent>
  <xr:revisionPtr revIDLastSave="0" documentId="13_ncr:1_{34E2E1C0-2A25-4A16-AE4D-1792E4D60060}" xr6:coauthVersionLast="36" xr6:coauthVersionMax="36" xr10:uidLastSave="{00000000-0000-0000-0000-000000000000}"/>
  <workbookProtection workbookAlgorithmName="SHA-512" workbookHashValue="ZXHD7f3lMz1okRT8/y1CII4nWFQiRpx+YhW0Yjb5JjnAkC/bIvphjdvY2pxDltZD+zDNihezBdw23lK+4c7wAg==" workbookSaltValue="5Dp2rIAT5df2LKVXoTsCL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BZ76" i="4" l="1"/>
  <c r="MI76" i="4"/>
  <c r="IT76" i="4"/>
  <c r="CS51" i="4"/>
  <c r="HJ30" i="4"/>
  <c r="HJ51" i="4"/>
  <c r="CS30" i="4"/>
  <c r="MA51" i="4"/>
  <c r="MA30" i="4"/>
  <c r="C11" i="5"/>
  <c r="D11" i="5"/>
  <c r="E11" i="5"/>
  <c r="B11" i="5"/>
  <c r="LH51" i="4" l="1"/>
  <c r="LT76" i="4"/>
  <c r="GQ51" i="4"/>
  <c r="LH30" i="4"/>
  <c r="IE76" i="4"/>
  <c r="BZ51" i="4"/>
  <c r="GQ30" i="4"/>
  <c r="BK76" i="4"/>
  <c r="BZ30" i="4"/>
  <c r="JV30" i="4"/>
  <c r="HA76" i="4"/>
  <c r="AN30" i="4"/>
  <c r="AG76" i="4"/>
  <c r="JV51" i="4"/>
  <c r="KP76" i="4"/>
  <c r="AN51" i="4"/>
  <c r="FE51" i="4"/>
  <c r="FE30" i="4"/>
  <c r="AV76" i="4"/>
  <c r="KO51" i="4"/>
  <c r="FX51" i="4"/>
  <c r="HP76" i="4"/>
  <c r="BG51" i="4"/>
  <c r="BG30" i="4"/>
  <c r="LE76" i="4"/>
  <c r="KO30" i="4"/>
  <c r="FX30" i="4"/>
  <c r="JC51" i="4"/>
  <c r="EL51" i="4"/>
  <c r="JC30" i="4"/>
  <c r="GL76" i="4"/>
  <c r="U51" i="4"/>
  <c r="EL30" i="4"/>
  <c r="U30" i="4"/>
  <c r="R76" i="4"/>
  <c r="KA76" i="4"/>
</calcChain>
</file>

<file path=xl/sharedStrings.xml><?xml version="1.0" encoding="utf-8"?>
<sst xmlns="http://schemas.openxmlformats.org/spreadsheetml/2006/main" count="320" uniqueCount="130">
  <si>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</si>
  <si>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</si>
  <si>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</si>
  <si>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</si>
  <si>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</si>
  <si>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</si>
  <si>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</si>
  <si>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</si>
  <si>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</si>
  <si>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</si>
  <si>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</si>
  <si>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</si>
  <si>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</si>
  <si>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</si>
  <si>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</si>
  <si>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</si>
  <si>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</si>
  <si>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</si>
  <si>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</si>
  <si>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</si>
  <si>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</si>
  <si>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</si>
  <si>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</si>
  <si>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</si>
  <si>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</si>
  <si>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</si>
  <si>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</si>
  <si>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</si>
  <si>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</si>
  <si>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</si>
  <si>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</si>
  <si>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</si>
  <si>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</si>
  <si>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</si>
  <si>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</si>
  <si>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</si>
  <si>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</si>
  <si>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</si>
  <si>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</si>
  <si>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</si>
  <si>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</si>
  <si>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</si>
  <si>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</si>
  <si>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</si>
  <si>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</si>
  <si>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</si>
  <si>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</si>
  <si>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</si>
  <si>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</si>
  <si>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</si>
  <si>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</si>
  <si>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</si>
  <si>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</si>
  <si>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</si>
  <si>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</si>
  <si>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</si>
  <si>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</si>
  <si>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</si>
  <si>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</si>
  <si>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</si>
  <si>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</si>
  <si>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</si>
  <si>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</si>
  <si>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</si>
  <si>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</si>
  <si>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</si>
  <si>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</si>
  <si>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</si>
  <si>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</si>
  <si>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</si>
  <si>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</si>
  <si>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</si>
  <si>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</si>
  <si>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</si>
  <si>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</si>
  <si>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</si>
  <si>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</si>
  <si>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</si>
  <si>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</si>
  <si>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</si>
  <si>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</si>
  <si>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</si>
  <si>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</si>
  <si>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</si>
  <si>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</si>
  <si>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</si>
  <si>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</si>
  <si>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</si>
  <si>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</si>
  <si>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</si>
  <si>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</si>
  <si>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</si>
  <si>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</si>
  <si>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</si>
  <si>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</si>
  <si>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</si>
  <si>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</si>
  <si>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</si>
  <si>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</si>
  <si>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</si>
  <si>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</si>
  <si>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</si>
  <si>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</si>
  <si>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</si>
  <si>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</si>
  <si>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</si>
  <si>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</si>
  <si>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</si>
  <si>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</si>
  <si>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</si>
  <si>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志摩磯部駅前広場東側駐車場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</si>
  <si>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</si>
  <si>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</si>
  <si>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</si>
  <si>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</si>
  <si>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</si>
  <si>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</si>
  <si>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</si>
  <si>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</si>
  <si>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</si>
  <si>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</si>
  <si>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</si>
  <si>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</si>
  <si>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</si>
  <si>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</si>
  <si>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</si>
  <si>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・令和2年10月1日に供用開始。
・経費としては口座振替手数料及び除草・清掃費用がかかっているのみ。
・収益の部分では、18台中13台程度の利用者で推移している。</t>
    <rPh sb="52" eb="54">
      <t>シュウエキ</t>
    </rPh>
    <rPh sb="55" eb="57">
      <t>ブブン</t>
    </rPh>
    <rPh sb="62" eb="63">
      <t>ダイ</t>
    </rPh>
    <rPh sb="63" eb="64">
      <t>チュウ</t>
    </rPh>
    <rPh sb="66" eb="67">
      <t>ダイ</t>
    </rPh>
    <rPh sb="67" eb="69">
      <t>テイド</t>
    </rPh>
    <rPh sb="70" eb="73">
      <t>リヨウシャ</t>
    </rPh>
    <rPh sb="74" eb="76">
      <t>スイイ</t>
    </rPh>
    <phoneticPr fontId="5"/>
  </si>
  <si>
    <t>・施設は舗装、案内看板、照明灯程度であり、駐車台数も18台と比較的小規模である。
・令和3年度中に、より安全・安心な駐車場となるよう、監視カメラを設置。防犯対策の向上に努めている。</t>
    <rPh sb="42" eb="44">
      <t>レイワ</t>
    </rPh>
    <rPh sb="45" eb="47">
      <t>ネンド</t>
    </rPh>
    <rPh sb="47" eb="48">
      <t>チュウ</t>
    </rPh>
    <rPh sb="52" eb="54">
      <t>アンゼン</t>
    </rPh>
    <rPh sb="55" eb="57">
      <t>アンシン</t>
    </rPh>
    <rPh sb="58" eb="61">
      <t>チュウシャジョウ</t>
    </rPh>
    <rPh sb="67" eb="69">
      <t>カンシ</t>
    </rPh>
    <rPh sb="73" eb="75">
      <t>セッチ</t>
    </rPh>
    <rPh sb="76" eb="78">
      <t>ボウハン</t>
    </rPh>
    <rPh sb="78" eb="80">
      <t>タイサク</t>
    </rPh>
    <rPh sb="81" eb="83">
      <t>コウジョウ</t>
    </rPh>
    <rPh sb="84" eb="85">
      <t>ツト</t>
    </rPh>
    <phoneticPr fontId="5"/>
  </si>
  <si>
    <t>駅前広場に隣接して設置されており、利用形態として通勤・通学で利用されている月極駐車場である。
・駅舎にも隣接しているものの、駅前大通りから駅舎を挟んで反対側に位置していることから当該月極駐車区画に対して8割程度の利用数となっている。</t>
    <rPh sb="102" eb="103">
      <t>ワリ</t>
    </rPh>
    <rPh sb="106" eb="108">
      <t>リヨウ</t>
    </rPh>
    <phoneticPr fontId="5"/>
  </si>
  <si>
    <t>・令和2年10月より月極駐車場として供用開始している。
・今後についてはコロナの影響で先行き不透明であり、現状では同水準を維持していくものと考えられる。
・安全・適切に利用していただくため今後、区画線等の薄れが出てきた際には、ラインの引き直しを行う予定。
・空きスペース（未契約区画）もあるため、周知に努め収益の増加につなげていく。</t>
    <rPh sb="78" eb="80">
      <t>アンゼン</t>
    </rPh>
    <rPh sb="81" eb="83">
      <t>テキセツ</t>
    </rPh>
    <rPh sb="84" eb="86">
      <t>リヨウ</t>
    </rPh>
    <rPh sb="94" eb="96">
      <t>コンゴ</t>
    </rPh>
    <rPh sb="97" eb="100">
      <t>クカクセン</t>
    </rPh>
    <rPh sb="100" eb="101">
      <t>トウ</t>
    </rPh>
    <rPh sb="102" eb="103">
      <t>ウス</t>
    </rPh>
    <rPh sb="105" eb="106">
      <t>デ</t>
    </rPh>
    <rPh sb="109" eb="110">
      <t>サイ</t>
    </rPh>
    <rPh sb="117" eb="118">
      <t>ヒ</t>
    </rPh>
    <rPh sb="119" eb="120">
      <t>ナオ</t>
    </rPh>
    <rPh sb="122" eb="123">
      <t>オコナ</t>
    </rPh>
    <rPh sb="124" eb="126">
      <t>ヨテイ</t>
    </rPh>
    <rPh sb="129" eb="130">
      <t>ア</t>
    </rPh>
    <rPh sb="136" eb="139">
      <t>ミケイヤク</t>
    </rPh>
    <rPh sb="139" eb="141">
      <t>クカク</t>
    </rPh>
    <rPh sb="148" eb="150">
      <t>シュウチ</t>
    </rPh>
    <rPh sb="151" eb="152">
      <t>ツト</t>
    </rPh>
    <rPh sb="153" eb="155">
      <t>シュウエキ</t>
    </rPh>
    <rPh sb="156" eb="15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</si>
</sst>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100</c:v>
                </c:pt>
                <c:pt idx="4">
                  <c:v>91</c:v>
                </c:pt>
              </c:numCache>
            </c:numRef>
          </c:val>
          <c:extLst>
            <c:ext xmlns:c16="http://schemas.microsoft.com/office/drawing/2014/chart" uri="{C3380CC4-5D6E-409C-BE32-E72D297353CC}">
              <c16:uniqueId val="{00000000-0E04-4B66-9D65-40E0903B09A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383.4</c:v>
                </c:pt>
                <c:pt idx="4">
                  <c:v>338.4</c:v>
                </c:pt>
              </c:numCache>
            </c:numRef>
          </c:val>
          <c:smooth val="0"/>
          <c:extLst>
            <c:ext xmlns:c16="http://schemas.microsoft.com/office/drawing/2014/chart" uri="{C3380CC4-5D6E-409C-BE32-E72D297353CC}">
              <c16:uniqueId val="{00000001-0E04-4B66-9D65-40E0903B09A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EFE5-4E7C-9801-AC94E6954D3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70.3</c:v>
                </c:pt>
                <c:pt idx="4">
                  <c:v>70</c:v>
                </c:pt>
              </c:numCache>
            </c:numRef>
          </c:val>
          <c:smooth val="0"/>
          <c:extLst>
            <c:ext xmlns:c16="http://schemas.microsoft.com/office/drawing/2014/chart" uri="{C3380CC4-5D6E-409C-BE32-E72D297353CC}">
              <c16:uniqueId val="{00000001-EFE5-4E7C-9801-AC94E6954D3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7D99-4D25-AB31-99EE076732D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D99-4D25-AB31-99EE076732D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B9B-4E4C-B7C6-34589EC08B3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B9B-4E4C-B7C6-34589EC08B3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81.7</c:v>
                </c:pt>
                <c:pt idx="4">
                  <c:v>27</c:v>
                </c:pt>
              </c:numCache>
            </c:numRef>
          </c:val>
          <c:extLst>
            <c:ext xmlns:c16="http://schemas.microsoft.com/office/drawing/2014/chart" uri="{C3380CC4-5D6E-409C-BE32-E72D297353CC}">
              <c16:uniqueId val="{00000000-5AF3-4CCF-971D-3A7FE730D2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10.199999999999999</c:v>
                </c:pt>
                <c:pt idx="4">
                  <c:v>5.0999999999999996</c:v>
                </c:pt>
              </c:numCache>
            </c:numRef>
          </c:val>
          <c:smooth val="0"/>
          <c:extLst>
            <c:ext xmlns:c16="http://schemas.microsoft.com/office/drawing/2014/chart" uri="{C3380CC4-5D6E-409C-BE32-E72D297353CC}">
              <c16:uniqueId val="{00000001-5AF3-4CCF-971D-3A7FE730D2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589</c:v>
                </c:pt>
                <c:pt idx="4">
                  <c:v>55</c:v>
                </c:pt>
              </c:numCache>
            </c:numRef>
          </c:val>
          <c:extLst>
            <c:ext xmlns:c16="http://schemas.microsoft.com/office/drawing/2014/chart" uri="{C3380CC4-5D6E-409C-BE32-E72D297353CC}">
              <c16:uniqueId val="{00000000-8511-4521-A85D-01BE4B28F7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407</c:v>
                </c:pt>
                <c:pt idx="4">
                  <c:v>166</c:v>
                </c:pt>
              </c:numCache>
            </c:numRef>
          </c:val>
          <c:smooth val="0"/>
          <c:extLst>
            <c:ext xmlns:c16="http://schemas.microsoft.com/office/drawing/2014/chart" uri="{C3380CC4-5D6E-409C-BE32-E72D297353CC}">
              <c16:uniqueId val="{00000001-8511-4521-A85D-01BE4B28F7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77.8</c:v>
                </c:pt>
                <c:pt idx="4">
                  <c:v>55.6</c:v>
                </c:pt>
              </c:numCache>
            </c:numRef>
          </c:val>
          <c:extLst>
            <c:ext xmlns:c16="http://schemas.microsoft.com/office/drawing/2014/chart" uri="{C3380CC4-5D6E-409C-BE32-E72D297353CC}">
              <c16:uniqueId val="{00000000-7C01-4DA1-BD63-BF2AE276671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224.4</c:v>
                </c:pt>
                <c:pt idx="4">
                  <c:v>251.9</c:v>
                </c:pt>
              </c:numCache>
            </c:numRef>
          </c:val>
          <c:smooth val="0"/>
          <c:extLst>
            <c:ext xmlns:c16="http://schemas.microsoft.com/office/drawing/2014/chart" uri="{C3380CC4-5D6E-409C-BE32-E72D297353CC}">
              <c16:uniqueId val="{00000001-7C01-4DA1-BD63-BF2AE276671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-384.7</c:v>
                </c:pt>
                <c:pt idx="4">
                  <c:v>-56.2</c:v>
                </c:pt>
              </c:numCache>
            </c:numRef>
          </c:val>
          <c:extLst>
            <c:ext xmlns:c16="http://schemas.microsoft.com/office/drawing/2014/chart" uri="{C3380CC4-5D6E-409C-BE32-E72D297353CC}">
              <c16:uniqueId val="{00000000-E98D-4A3D-8031-40B5B1B126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-122.5</c:v>
                </c:pt>
                <c:pt idx="4">
                  <c:v>8.5</c:v>
                </c:pt>
              </c:numCache>
            </c:numRef>
          </c:val>
          <c:smooth val="0"/>
          <c:extLst>
            <c:ext xmlns:c16="http://schemas.microsoft.com/office/drawing/2014/chart" uri="{C3380CC4-5D6E-409C-BE32-E72D297353CC}">
              <c16:uniqueId val="{00000001-E98D-4A3D-8031-40B5B1B126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-1464</c:v>
                </c:pt>
                <c:pt idx="4">
                  <c:v>-256</c:v>
                </c:pt>
              </c:numCache>
            </c:numRef>
          </c:val>
          <c:extLst>
            <c:ext xmlns:c16="http://schemas.microsoft.com/office/drawing/2014/chart" uri="{C3380CC4-5D6E-409C-BE32-E72D297353CC}">
              <c16:uniqueId val="{00000000-F921-48E0-83C3-4D00A70F2CE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2576</c:v>
                </c:pt>
                <c:pt idx="4">
                  <c:v>4153</c:v>
                </c:pt>
              </c:numCache>
            </c:numRef>
          </c:val>
          <c:smooth val="0"/>
          <c:extLst>
            <c:ext xmlns:c16="http://schemas.microsoft.com/office/drawing/2014/chart" uri="{C3380CC4-5D6E-409C-BE32-E72D297353CC}">
              <c16:uniqueId val="{00000001-F921-48E0-83C3-4D00A70F2CE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G58"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三重県志摩市　志摩磯部駅前広場東側駐車場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t="str">
        <f>データ!AA7</f>
        <v>-</v>
      </c>
      <c r="BH31" s="98"/>
      <c r="BI31" s="98"/>
      <c r="BJ31" s="98"/>
      <c r="BK31" s="98"/>
      <c r="BL31" s="98"/>
      <c r="BM31" s="98"/>
      <c r="BN31" s="98"/>
      <c r="BO31" s="98"/>
      <c r="BP31" s="98"/>
      <c r="BQ31" s="98"/>
      <c r="BR31" s="98"/>
      <c r="BS31" s="98"/>
      <c r="BT31" s="98"/>
      <c r="BU31" s="98"/>
      <c r="BV31" s="98"/>
      <c r="BW31" s="98"/>
      <c r="BX31" s="98"/>
      <c r="BY31" s="98"/>
      <c r="BZ31" s="98">
        <f>データ!AB7</f>
        <v>100</v>
      </c>
      <c r="CA31" s="98"/>
      <c r="CB31" s="98"/>
      <c r="CC31" s="98"/>
      <c r="CD31" s="98"/>
      <c r="CE31" s="98"/>
      <c r="CF31" s="98"/>
      <c r="CG31" s="98"/>
      <c r="CH31" s="98"/>
      <c r="CI31" s="98"/>
      <c r="CJ31" s="98"/>
      <c r="CK31" s="98"/>
      <c r="CL31" s="98"/>
      <c r="CM31" s="98"/>
      <c r="CN31" s="98"/>
      <c r="CO31" s="98"/>
      <c r="CP31" s="98"/>
      <c r="CQ31" s="98"/>
      <c r="CR31" s="98"/>
      <c r="CS31" s="98">
        <f>データ!AC7</f>
        <v>91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t="str">
        <f>データ!AL7</f>
        <v>-</v>
      </c>
      <c r="FY31" s="98"/>
      <c r="FZ31" s="98"/>
      <c r="GA31" s="98"/>
      <c r="GB31" s="98"/>
      <c r="GC31" s="98"/>
      <c r="GD31" s="98"/>
      <c r="GE31" s="98"/>
      <c r="GF31" s="98"/>
      <c r="GG31" s="98"/>
      <c r="GH31" s="98"/>
      <c r="GI31" s="98"/>
      <c r="GJ31" s="98"/>
      <c r="GK31" s="98"/>
      <c r="GL31" s="98"/>
      <c r="GM31" s="98"/>
      <c r="GN31" s="98"/>
      <c r="GO31" s="98"/>
      <c r="GP31" s="98"/>
      <c r="GQ31" s="98">
        <f>データ!AM7</f>
        <v>81.7</v>
      </c>
      <c r="GR31" s="98"/>
      <c r="GS31" s="98"/>
      <c r="GT31" s="98"/>
      <c r="GU31" s="98"/>
      <c r="GV31" s="98"/>
      <c r="GW31" s="98"/>
      <c r="GX31" s="98"/>
      <c r="GY31" s="98"/>
      <c r="GZ31" s="98"/>
      <c r="HA31" s="98"/>
      <c r="HB31" s="98"/>
      <c r="HC31" s="98"/>
      <c r="HD31" s="98"/>
      <c r="HE31" s="98"/>
      <c r="HF31" s="98"/>
      <c r="HG31" s="98"/>
      <c r="HH31" s="98"/>
      <c r="HI31" s="98"/>
      <c r="HJ31" s="98">
        <f>データ!AN7</f>
        <v>27</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t="str">
        <f>データ!DM7</f>
        <v>-</v>
      </c>
      <c r="KP31" s="67"/>
      <c r="KQ31" s="67"/>
      <c r="KR31" s="67"/>
      <c r="KS31" s="67"/>
      <c r="KT31" s="67"/>
      <c r="KU31" s="67"/>
      <c r="KV31" s="67"/>
      <c r="KW31" s="67"/>
      <c r="KX31" s="67"/>
      <c r="KY31" s="67"/>
      <c r="KZ31" s="67"/>
      <c r="LA31" s="67"/>
      <c r="LB31" s="67"/>
      <c r="LC31" s="67"/>
      <c r="LD31" s="67"/>
      <c r="LE31" s="67"/>
      <c r="LF31" s="67"/>
      <c r="LG31" s="68"/>
      <c r="LH31" s="66">
        <f>データ!DN7</f>
        <v>77.8</v>
      </c>
      <c r="LI31" s="67"/>
      <c r="LJ31" s="67"/>
      <c r="LK31" s="67"/>
      <c r="LL31" s="67"/>
      <c r="LM31" s="67"/>
      <c r="LN31" s="67"/>
      <c r="LO31" s="67"/>
      <c r="LP31" s="67"/>
      <c r="LQ31" s="67"/>
      <c r="LR31" s="67"/>
      <c r="LS31" s="67"/>
      <c r="LT31" s="67"/>
      <c r="LU31" s="67"/>
      <c r="LV31" s="67"/>
      <c r="LW31" s="67"/>
      <c r="LX31" s="67"/>
      <c r="LY31" s="67"/>
      <c r="LZ31" s="68"/>
      <c r="MA31" s="66">
        <f>データ!DO7</f>
        <v>55.6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t="str">
        <f>データ!AF7</f>
        <v>-</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t="str">
        <f>データ!AQ7</f>
        <v>-</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t="str">
        <f>データ!DR7</f>
        <v>-</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t="str">
        <f>データ!AW7</f>
        <v>-</v>
      </c>
      <c r="BH52" s="97"/>
      <c r="BI52" s="97"/>
      <c r="BJ52" s="97"/>
      <c r="BK52" s="97"/>
      <c r="BL52" s="97"/>
      <c r="BM52" s="97"/>
      <c r="BN52" s="97"/>
      <c r="BO52" s="97"/>
      <c r="BP52" s="97"/>
      <c r="BQ52" s="97"/>
      <c r="BR52" s="97"/>
      <c r="BS52" s="97"/>
      <c r="BT52" s="97"/>
      <c r="BU52" s="97"/>
      <c r="BV52" s="97"/>
      <c r="BW52" s="97"/>
      <c r="BX52" s="97"/>
      <c r="BY52" s="97"/>
      <c r="BZ52" s="97">
        <f>データ!AX7</f>
        <v>589</v>
      </c>
      <c r="CA52" s="97"/>
      <c r="CB52" s="97"/>
      <c r="CC52" s="97"/>
      <c r="CD52" s="97"/>
      <c r="CE52" s="97"/>
      <c r="CF52" s="97"/>
      <c r="CG52" s="97"/>
      <c r="CH52" s="97"/>
      <c r="CI52" s="97"/>
      <c r="CJ52" s="97"/>
      <c r="CK52" s="97"/>
      <c r="CL52" s="97"/>
      <c r="CM52" s="97"/>
      <c r="CN52" s="97"/>
      <c r="CO52" s="97"/>
      <c r="CP52" s="97"/>
      <c r="CQ52" s="97"/>
      <c r="CR52" s="97"/>
      <c r="CS52" s="97">
        <f>データ!AY7</f>
        <v>55</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t="str">
        <f>データ!BH7</f>
        <v>-</v>
      </c>
      <c r="FY52" s="98"/>
      <c r="FZ52" s="98"/>
      <c r="GA52" s="98"/>
      <c r="GB52" s="98"/>
      <c r="GC52" s="98"/>
      <c r="GD52" s="98"/>
      <c r="GE52" s="98"/>
      <c r="GF52" s="98"/>
      <c r="GG52" s="98"/>
      <c r="GH52" s="98"/>
      <c r="GI52" s="98"/>
      <c r="GJ52" s="98"/>
      <c r="GK52" s="98"/>
      <c r="GL52" s="98"/>
      <c r="GM52" s="98"/>
      <c r="GN52" s="98"/>
      <c r="GO52" s="98"/>
      <c r="GP52" s="98"/>
      <c r="GQ52" s="98">
        <f>データ!BI7</f>
        <v>-384.7</v>
      </c>
      <c r="GR52" s="98"/>
      <c r="GS52" s="98"/>
      <c r="GT52" s="98"/>
      <c r="GU52" s="98"/>
      <c r="GV52" s="98"/>
      <c r="GW52" s="98"/>
      <c r="GX52" s="98"/>
      <c r="GY52" s="98"/>
      <c r="GZ52" s="98"/>
      <c r="HA52" s="98"/>
      <c r="HB52" s="98"/>
      <c r="HC52" s="98"/>
      <c r="HD52" s="98"/>
      <c r="HE52" s="98"/>
      <c r="HF52" s="98"/>
      <c r="HG52" s="98"/>
      <c r="HH52" s="98"/>
      <c r="HI52" s="98"/>
      <c r="HJ52" s="98">
        <f>データ!BJ7</f>
        <v>-56.2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t="str">
        <f>データ!BS7</f>
        <v>-</v>
      </c>
      <c r="KP52" s="97"/>
      <c r="KQ52" s="97"/>
      <c r="KR52" s="97"/>
      <c r="KS52" s="97"/>
      <c r="KT52" s="97"/>
      <c r="KU52" s="97"/>
      <c r="KV52" s="97"/>
      <c r="KW52" s="97"/>
      <c r="KX52" s="97"/>
      <c r="KY52" s="97"/>
      <c r="KZ52" s="97"/>
      <c r="LA52" s="97"/>
      <c r="LB52" s="97"/>
      <c r="LC52" s="97"/>
      <c r="LD52" s="97"/>
      <c r="LE52" s="97"/>
      <c r="LF52" s="97"/>
      <c r="LG52" s="97"/>
      <c r="LH52" s="97">
        <f>データ!BT7</f>
        <v>-1464</v>
      </c>
      <c r="LI52" s="97"/>
      <c r="LJ52" s="97"/>
      <c r="LK52" s="97"/>
      <c r="LL52" s="97"/>
      <c r="LM52" s="97"/>
      <c r="LN52" s="97"/>
      <c r="LO52" s="97"/>
      <c r="LP52" s="97"/>
      <c r="LQ52" s="97"/>
      <c r="LR52" s="97"/>
      <c r="LS52" s="97"/>
      <c r="LT52" s="97"/>
      <c r="LU52" s="97"/>
      <c r="LV52" s="97"/>
      <c r="LW52" s="97"/>
      <c r="LX52" s="97"/>
      <c r="LY52" s="97"/>
      <c r="LZ52" s="97"/>
      <c r="MA52" s="97">
        <f>データ!BU7</f>
        <v>-256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t="str">
        <f>データ!BB7</f>
        <v>-</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t="str">
        <f>データ!BM7</f>
        <v>-</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t="str">
        <f>データ!BX7</f>
        <v>-</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t="str">
        <f>データ!DB7</f>
        <v>-</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t="str">
        <f>データ!DG7</f>
        <v>-</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PXGWlJlsIrYsWVNbS3uJf4C2bshIH26r1LGNFYDnEHqCnwP9lwUrnedxC9EvjpMgbDOQpa0lTTKpJDhWHVGEBQ==" saltValue="AgYWI/Bsynoam6gdbrk/J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93</v>
      </c>
      <c r="AO5" s="47" t="s">
        <v>94</v>
      </c>
      <c r="AP5" s="47" t="s">
        <v>95</v>
      </c>
      <c r="AQ5" s="47" t="s">
        <v>96</v>
      </c>
      <c r="AR5" s="47" t="s">
        <v>97</v>
      </c>
      <c r="AS5" s="47" t="s">
        <v>98</v>
      </c>
      <c r="AT5" s="47" t="s">
        <v>99</v>
      </c>
      <c r="AU5" s="47" t="s">
        <v>89</v>
      </c>
      <c r="AV5" s="47" t="s">
        <v>90</v>
      </c>
      <c r="AW5" s="47" t="s">
        <v>103</v>
      </c>
      <c r="AX5" s="47" t="s">
        <v>102</v>
      </c>
      <c r="AY5" s="47" t="s">
        <v>93</v>
      </c>
      <c r="AZ5" s="47" t="s">
        <v>94</v>
      </c>
      <c r="BA5" s="47" t="s">
        <v>95</v>
      </c>
      <c r="BB5" s="47" t="s">
        <v>96</v>
      </c>
      <c r="BC5" s="47" t="s">
        <v>97</v>
      </c>
      <c r="BD5" s="47" t="s">
        <v>98</v>
      </c>
      <c r="BE5" s="47" t="s">
        <v>99</v>
      </c>
      <c r="BF5" s="47" t="s">
        <v>100</v>
      </c>
      <c r="BG5" s="47" t="s">
        <v>90</v>
      </c>
      <c r="BH5" s="47" t="s">
        <v>91</v>
      </c>
      <c r="BI5" s="47" t="s">
        <v>92</v>
      </c>
      <c r="BJ5" s="47" t="s">
        <v>104</v>
      </c>
      <c r="BK5" s="47" t="s">
        <v>94</v>
      </c>
      <c r="BL5" s="47" t="s">
        <v>95</v>
      </c>
      <c r="BM5" s="47" t="s">
        <v>96</v>
      </c>
      <c r="BN5" s="47" t="s">
        <v>97</v>
      </c>
      <c r="BO5" s="47" t="s">
        <v>98</v>
      </c>
      <c r="BP5" s="47" t="s">
        <v>99</v>
      </c>
      <c r="BQ5" s="47" t="s">
        <v>100</v>
      </c>
      <c r="BR5" s="47" t="s">
        <v>101</v>
      </c>
      <c r="BS5" s="47" t="s">
        <v>103</v>
      </c>
      <c r="BT5" s="47" t="s">
        <v>92</v>
      </c>
      <c r="BU5" s="47" t="s">
        <v>104</v>
      </c>
      <c r="BV5" s="47" t="s">
        <v>94</v>
      </c>
      <c r="BW5" s="47" t="s">
        <v>95</v>
      </c>
      <c r="BX5" s="47" t="s">
        <v>96</v>
      </c>
      <c r="BY5" s="47" t="s">
        <v>97</v>
      </c>
      <c r="BZ5" s="47" t="s">
        <v>98</v>
      </c>
      <c r="CA5" s="47" t="s">
        <v>99</v>
      </c>
      <c r="CB5" s="47" t="s">
        <v>89</v>
      </c>
      <c r="CC5" s="47" t="s">
        <v>90</v>
      </c>
      <c r="CD5" s="47" t="s">
        <v>103</v>
      </c>
      <c r="CE5" s="47" t="s">
        <v>92</v>
      </c>
      <c r="CF5" s="47" t="s">
        <v>104</v>
      </c>
      <c r="CG5" s="47" t="s">
        <v>94</v>
      </c>
      <c r="CH5" s="47" t="s">
        <v>95</v>
      </c>
      <c r="CI5" s="47" t="s">
        <v>96</v>
      </c>
      <c r="CJ5" s="47" t="s">
        <v>97</v>
      </c>
      <c r="CK5" s="47" t="s">
        <v>98</v>
      </c>
      <c r="CL5" s="47" t="s">
        <v>99</v>
      </c>
      <c r="CM5" s="145"/>
      <c r="CN5" s="145"/>
      <c r="CO5" s="47" t="s">
        <v>100</v>
      </c>
      <c r="CP5" s="47" t="s">
        <v>90</v>
      </c>
      <c r="CQ5" s="47" t="s">
        <v>103</v>
      </c>
      <c r="CR5" s="47" t="s">
        <v>92</v>
      </c>
      <c r="CS5" s="47" t="s">
        <v>93</v>
      </c>
      <c r="CT5" s="47" t="s">
        <v>94</v>
      </c>
      <c r="CU5" s="47" t="s">
        <v>95</v>
      </c>
      <c r="CV5" s="47" t="s">
        <v>96</v>
      </c>
      <c r="CW5" s="47" t="s">
        <v>97</v>
      </c>
      <c r="CX5" s="47" t="s">
        <v>98</v>
      </c>
      <c r="CY5" s="47" t="s">
        <v>99</v>
      </c>
      <c r="CZ5" s="47" t="s">
        <v>100</v>
      </c>
      <c r="DA5" s="47" t="s">
        <v>90</v>
      </c>
      <c r="DB5" s="47" t="s">
        <v>91</v>
      </c>
      <c r="DC5" s="47" t="s">
        <v>92</v>
      </c>
      <c r="DD5" s="47" t="s">
        <v>93</v>
      </c>
      <c r="DE5" s="47" t="s">
        <v>94</v>
      </c>
      <c r="DF5" s="47" t="s">
        <v>95</v>
      </c>
      <c r="DG5" s="47" t="s">
        <v>96</v>
      </c>
      <c r="DH5" s="47" t="s">
        <v>97</v>
      </c>
      <c r="DI5" s="47" t="s">
        <v>98</v>
      </c>
      <c r="DJ5" s="47" t="s">
        <v>35</v>
      </c>
      <c r="DK5" s="47" t="s">
        <v>100</v>
      </c>
      <c r="DL5" s="47" t="s">
        <v>90</v>
      </c>
      <c r="DM5" s="47" t="s">
        <v>103</v>
      </c>
      <c r="DN5" s="47" t="s">
        <v>102</v>
      </c>
      <c r="DO5" s="47" t="s">
        <v>93</v>
      </c>
      <c r="DP5" s="47" t="s">
        <v>94</v>
      </c>
      <c r="DQ5" s="47" t="s">
        <v>95</v>
      </c>
      <c r="DR5" s="47" t="s">
        <v>96</v>
      </c>
      <c r="DS5" s="47" t="s">
        <v>97</v>
      </c>
      <c r="DT5" s="47" t="s">
        <v>98</v>
      </c>
      <c r="DU5" s="47" t="s">
        <v>99</v>
      </c>
    </row>
    <row r="6" spans="1:125" s="54" customFormat="1" x14ac:dyDescent="0.15">
      <c r="A6" s="37" t="s">
        <v>105</v>
      </c>
      <c r="B6" s="48">
        <f>B8</f>
        <v>2021</v>
      </c>
      <c r="C6" s="48">
        <f t="shared" ref="C6:X6" si="1">C8</f>
        <v>242152</v>
      </c>
      <c r="D6" s="48">
        <f t="shared" si="1"/>
        <v>47</v>
      </c>
      <c r="E6" s="48">
        <f t="shared" si="1"/>
        <v>14</v>
      </c>
      <c r="F6" s="48">
        <f t="shared" si="1"/>
        <v>0</v>
      </c>
      <c r="G6" s="48">
        <f t="shared" si="1"/>
        <v>3</v>
      </c>
      <c r="H6" s="48" t="str">
        <f>SUBSTITUTE(H8,"　","")</f>
        <v>三重県志摩市</v>
      </c>
      <c r="I6" s="48" t="str">
        <f t="shared" si="1"/>
        <v>志摩磯部駅前広場東側駐車場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v>
      </c>
      <c r="S6" s="50" t="str">
        <f t="shared" si="1"/>
        <v>駅</v>
      </c>
      <c r="T6" s="50" t="str">
        <f t="shared" si="1"/>
        <v>無</v>
      </c>
      <c r="U6" s="51">
        <f t="shared" si="1"/>
        <v>250</v>
      </c>
      <c r="V6" s="51">
        <f t="shared" si="1"/>
        <v>18</v>
      </c>
      <c r="W6" s="51">
        <f t="shared" si="1"/>
        <v>6</v>
      </c>
      <c r="X6" s="50" t="str">
        <f t="shared" si="1"/>
        <v>無</v>
      </c>
      <c r="Y6" s="52" t="e">
        <f>IF(Y8="-",NA(),Y8)</f>
        <v>#N/A</v>
      </c>
      <c r="Z6" s="52" t="e">
        <f t="shared" ref="Z6:AH6" si="2">IF(Z8="-",NA(),Z8)</f>
        <v>#N/A</v>
      </c>
      <c r="AA6" s="52" t="e">
        <f t="shared" si="2"/>
        <v>#N/A</v>
      </c>
      <c r="AB6" s="52">
        <f t="shared" si="2"/>
        <v>100</v>
      </c>
      <c r="AC6" s="52">
        <f t="shared" si="2"/>
        <v>91</v>
      </c>
      <c r="AD6" s="52" t="e">
        <f t="shared" si="2"/>
        <v>#N/A</v>
      </c>
      <c r="AE6" s="52" t="e">
        <f t="shared" si="2"/>
        <v>#N/A</v>
      </c>
      <c r="AF6" s="52" t="e">
        <f t="shared" si="2"/>
        <v>#N/A</v>
      </c>
      <c r="AG6" s="52">
        <f t="shared" si="2"/>
        <v>383.4</v>
      </c>
      <c r="AH6" s="52">
        <f t="shared" si="2"/>
        <v>338.4</v>
      </c>
      <c r="AI6" s="49" t="str">
        <f>IF(AI8="-","",IF(AI8="-","【-】","【"&amp;SUBSTITUTE(TEXT(AI8,"#,##0.0"),"-","△")&amp;"】"))</f>
        <v>【236.1】</v>
      </c>
      <c r="AJ6" s="52" t="e">
        <f>IF(AJ8="-",NA(),AJ8)</f>
        <v>#N/A</v>
      </c>
      <c r="AK6" s="52" t="e">
        <f t="shared" ref="AK6:AS6" si="3">IF(AK8="-",NA(),AK8)</f>
        <v>#N/A</v>
      </c>
      <c r="AL6" s="52" t="e">
        <f t="shared" si="3"/>
        <v>#N/A</v>
      </c>
      <c r="AM6" s="52">
        <f t="shared" si="3"/>
        <v>81.7</v>
      </c>
      <c r="AN6" s="52">
        <f t="shared" si="3"/>
        <v>27</v>
      </c>
      <c r="AO6" s="52" t="e">
        <f t="shared" si="3"/>
        <v>#N/A</v>
      </c>
      <c r="AP6" s="52" t="e">
        <f t="shared" si="3"/>
        <v>#N/A</v>
      </c>
      <c r="AQ6" s="52" t="e">
        <f t="shared" si="3"/>
        <v>#N/A</v>
      </c>
      <c r="AR6" s="52">
        <f t="shared" si="3"/>
        <v>10.199999999999999</v>
      </c>
      <c r="AS6" s="52">
        <f t="shared" si="3"/>
        <v>5.0999999999999996</v>
      </c>
      <c r="AT6" s="49" t="str">
        <f>IF(AT8="-","",IF(AT8="-","【-】","【"&amp;SUBSTITUTE(TEXT(AT8,"#,##0.0"),"-","△")&amp;"】"))</f>
        <v>【5.2】</v>
      </c>
      <c r="AU6" s="53" t="e">
        <f>IF(AU8="-",NA(),AU8)</f>
        <v>#N/A</v>
      </c>
      <c r="AV6" s="53" t="e">
        <f t="shared" ref="AV6:BD6" si="4">IF(AV8="-",NA(),AV8)</f>
        <v>#N/A</v>
      </c>
      <c r="AW6" s="53" t="e">
        <f t="shared" si="4"/>
        <v>#N/A</v>
      </c>
      <c r="AX6" s="53">
        <f t="shared" si="4"/>
        <v>589</v>
      </c>
      <c r="AY6" s="53">
        <f t="shared" si="4"/>
        <v>55</v>
      </c>
      <c r="AZ6" s="53" t="e">
        <f t="shared" si="4"/>
        <v>#N/A</v>
      </c>
      <c r="BA6" s="53" t="e">
        <f t="shared" si="4"/>
        <v>#N/A</v>
      </c>
      <c r="BB6" s="53" t="e">
        <f t="shared" si="4"/>
        <v>#N/A</v>
      </c>
      <c r="BC6" s="53">
        <f t="shared" si="4"/>
        <v>407</v>
      </c>
      <c r="BD6" s="53">
        <f t="shared" si="4"/>
        <v>166</v>
      </c>
      <c r="BE6" s="51" t="str">
        <f>IF(BE8="-","",IF(BE8="-","【-】","【"&amp;SUBSTITUTE(TEXT(BE8,"#,##0"),"-","△")&amp;"】"))</f>
        <v>【3,111】</v>
      </c>
      <c r="BF6" s="52" t="e">
        <f>IF(BF8="-",NA(),BF8)</f>
        <v>#N/A</v>
      </c>
      <c r="BG6" s="52" t="e">
        <f t="shared" ref="BG6:BO6" si="5">IF(BG8="-",NA(),BG8)</f>
        <v>#N/A</v>
      </c>
      <c r="BH6" s="52" t="e">
        <f t="shared" si="5"/>
        <v>#N/A</v>
      </c>
      <c r="BI6" s="52">
        <f t="shared" si="5"/>
        <v>-384.7</v>
      </c>
      <c r="BJ6" s="52">
        <f t="shared" si="5"/>
        <v>-56.2</v>
      </c>
      <c r="BK6" s="52" t="e">
        <f t="shared" si="5"/>
        <v>#N/A</v>
      </c>
      <c r="BL6" s="52" t="e">
        <f t="shared" si="5"/>
        <v>#N/A</v>
      </c>
      <c r="BM6" s="52" t="e">
        <f t="shared" si="5"/>
        <v>#N/A</v>
      </c>
      <c r="BN6" s="52">
        <f t="shared" si="5"/>
        <v>-122.5</v>
      </c>
      <c r="BO6" s="52">
        <f t="shared" si="5"/>
        <v>8.5</v>
      </c>
      <c r="BP6" s="49" t="str">
        <f>IF(BP8="-","",IF(BP8="-","【-】","【"&amp;SUBSTITUTE(TEXT(BP8,"#,##0.0"),"-","△")&amp;"】"))</f>
        <v>【0.8】</v>
      </c>
      <c r="BQ6" s="53" t="e">
        <f>IF(BQ8="-",NA(),BQ8)</f>
        <v>#N/A</v>
      </c>
      <c r="BR6" s="53" t="e">
        <f t="shared" ref="BR6:BZ6" si="6">IF(BR8="-",NA(),BR8)</f>
        <v>#N/A</v>
      </c>
      <c r="BS6" s="53" t="e">
        <f t="shared" si="6"/>
        <v>#N/A</v>
      </c>
      <c r="BT6" s="53">
        <f t="shared" si="6"/>
        <v>-1464</v>
      </c>
      <c r="BU6" s="53">
        <f t="shared" si="6"/>
        <v>-256</v>
      </c>
      <c r="BV6" s="53" t="e">
        <f t="shared" si="6"/>
        <v>#N/A</v>
      </c>
      <c r="BW6" s="53" t="e">
        <f t="shared" si="6"/>
        <v>#N/A</v>
      </c>
      <c r="BX6" s="53" t="e">
        <f t="shared" si="6"/>
        <v>#N/A</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t="e">
        <f>IF(CZ8="-",NA(),CZ8)</f>
        <v>#N/A</v>
      </c>
      <c r="DA6" s="52" t="e">
        <f t="shared" ref="DA6:DI6" si="8">IF(DA8="-",NA(),DA8)</f>
        <v>#N/A</v>
      </c>
      <c r="DB6" s="52" t="e">
        <f t="shared" si="8"/>
        <v>#N/A</v>
      </c>
      <c r="DC6" s="52">
        <f t="shared" si="8"/>
        <v>0</v>
      </c>
      <c r="DD6" s="52">
        <f t="shared" si="8"/>
        <v>0</v>
      </c>
      <c r="DE6" s="52" t="e">
        <f t="shared" si="8"/>
        <v>#N/A</v>
      </c>
      <c r="DF6" s="52" t="e">
        <f t="shared" si="8"/>
        <v>#N/A</v>
      </c>
      <c r="DG6" s="52" t="e">
        <f t="shared" si="8"/>
        <v>#N/A</v>
      </c>
      <c r="DH6" s="52">
        <f t="shared" si="8"/>
        <v>70.3</v>
      </c>
      <c r="DI6" s="52">
        <f t="shared" si="8"/>
        <v>70</v>
      </c>
      <c r="DJ6" s="49" t="str">
        <f>IF(DJ8="-","",IF(DJ8="-","【-】","【"&amp;SUBSTITUTE(TEXT(DJ8,"#,##0.0"),"-","△")&amp;"】"))</f>
        <v>【99.8】</v>
      </c>
      <c r="DK6" s="52" t="e">
        <f>IF(DK8="-",NA(),DK8)</f>
        <v>#N/A</v>
      </c>
      <c r="DL6" s="52" t="e">
        <f t="shared" ref="DL6:DT6" si="9">IF(DL8="-",NA(),DL8)</f>
        <v>#N/A</v>
      </c>
      <c r="DM6" s="52" t="e">
        <f t="shared" si="9"/>
        <v>#N/A</v>
      </c>
      <c r="DN6" s="52">
        <f t="shared" si="9"/>
        <v>77.8</v>
      </c>
      <c r="DO6" s="52">
        <f t="shared" si="9"/>
        <v>55.6</v>
      </c>
      <c r="DP6" s="52" t="e">
        <f t="shared" si="9"/>
        <v>#N/A</v>
      </c>
      <c r="DQ6" s="52" t="e">
        <f t="shared" si="9"/>
        <v>#N/A</v>
      </c>
      <c r="DR6" s="52" t="e">
        <f t="shared" si="9"/>
        <v>#N/A</v>
      </c>
      <c r="DS6" s="52">
        <f t="shared" si="9"/>
        <v>224.4</v>
      </c>
      <c r="DT6" s="52">
        <f t="shared" si="9"/>
        <v>251.9</v>
      </c>
      <c r="DU6" s="49" t="str">
        <f>IF(DU8="-","",IF(DU8="-","【-】","【"&amp;SUBSTITUTE(TEXT(DU8,"#,##0.0"),"-","△")&amp;"】"))</f>
        <v>【178.5】</v>
      </c>
    </row>
    <row r="7" spans="1:125" s="54" customFormat="1" x14ac:dyDescent="0.15">
      <c r="A7" s="37" t="s">
        <v>107</v>
      </c>
      <c r="B7" s="48">
        <f t="shared" ref="B7:X7" si="10">B8</f>
        <v>2021</v>
      </c>
      <c r="C7" s="48">
        <f t="shared" si="10"/>
        <v>242152</v>
      </c>
      <c r="D7" s="48">
        <f t="shared" si="10"/>
        <v>47</v>
      </c>
      <c r="E7" s="48">
        <f t="shared" si="10"/>
        <v>14</v>
      </c>
      <c r="F7" s="48">
        <f t="shared" si="10"/>
        <v>0</v>
      </c>
      <c r="G7" s="48">
        <f t="shared" si="10"/>
        <v>3</v>
      </c>
      <c r="H7" s="48" t="str">
        <f t="shared" si="10"/>
        <v>三重県　志摩市</v>
      </c>
      <c r="I7" s="48" t="str">
        <f t="shared" si="10"/>
        <v>志摩磯部駅前広場東側駐車場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v>
      </c>
      <c r="S7" s="50" t="str">
        <f t="shared" si="10"/>
        <v>駅</v>
      </c>
      <c r="T7" s="50" t="str">
        <f t="shared" si="10"/>
        <v>無</v>
      </c>
      <c r="U7" s="51">
        <f t="shared" si="10"/>
        <v>250</v>
      </c>
      <c r="V7" s="51">
        <f t="shared" si="10"/>
        <v>18</v>
      </c>
      <c r="W7" s="51">
        <f t="shared" si="10"/>
        <v>6</v>
      </c>
      <c r="X7" s="50" t="str">
        <f t="shared" si="10"/>
        <v>無</v>
      </c>
      <c r="Y7" s="52" t="str">
        <f>Y8</f>
        <v>-</v>
      </c>
      <c r="Z7" s="52" t="str">
        <f t="shared" ref="Z7:AH7" si="11">Z8</f>
        <v>-</v>
      </c>
      <c r="AA7" s="52" t="str">
        <f t="shared" si="11"/>
        <v>-</v>
      </c>
      <c r="AB7" s="52">
        <f t="shared" si="11"/>
        <v>100</v>
      </c>
      <c r="AC7" s="52">
        <f t="shared" si="11"/>
        <v>91</v>
      </c>
      <c r="AD7" s="52" t="str">
        <f t="shared" si="11"/>
        <v>-</v>
      </c>
      <c r="AE7" s="52" t="str">
        <f t="shared" si="11"/>
        <v>-</v>
      </c>
      <c r="AF7" s="52" t="str">
        <f t="shared" si="11"/>
        <v>-</v>
      </c>
      <c r="AG7" s="52">
        <f t="shared" si="11"/>
        <v>383.4</v>
      </c>
      <c r="AH7" s="52">
        <f t="shared" si="11"/>
        <v>338.4</v>
      </c>
      <c r="AI7" s="49"/>
      <c r="AJ7" s="52" t="str">
        <f>AJ8</f>
        <v>-</v>
      </c>
      <c r="AK7" s="52" t="str">
        <f t="shared" ref="AK7:AS7" si="12">AK8</f>
        <v>-</v>
      </c>
      <c r="AL7" s="52" t="str">
        <f t="shared" si="12"/>
        <v>-</v>
      </c>
      <c r="AM7" s="52">
        <f t="shared" si="12"/>
        <v>81.7</v>
      </c>
      <c r="AN7" s="52">
        <f t="shared" si="12"/>
        <v>27</v>
      </c>
      <c r="AO7" s="52" t="str">
        <f t="shared" si="12"/>
        <v>-</v>
      </c>
      <c r="AP7" s="52" t="str">
        <f t="shared" si="12"/>
        <v>-</v>
      </c>
      <c r="AQ7" s="52" t="str">
        <f t="shared" si="12"/>
        <v>-</v>
      </c>
      <c r="AR7" s="52">
        <f t="shared" si="12"/>
        <v>10.199999999999999</v>
      </c>
      <c r="AS7" s="52">
        <f t="shared" si="12"/>
        <v>5.0999999999999996</v>
      </c>
      <c r="AT7" s="49"/>
      <c r="AU7" s="53" t="str">
        <f>AU8</f>
        <v>-</v>
      </c>
      <c r="AV7" s="53" t="str">
        <f t="shared" ref="AV7:BD7" si="13">AV8</f>
        <v>-</v>
      </c>
      <c r="AW7" s="53" t="str">
        <f t="shared" si="13"/>
        <v>-</v>
      </c>
      <c r="AX7" s="53">
        <f t="shared" si="13"/>
        <v>589</v>
      </c>
      <c r="AY7" s="53">
        <f t="shared" si="13"/>
        <v>55</v>
      </c>
      <c r="AZ7" s="53" t="str">
        <f t="shared" si="13"/>
        <v>-</v>
      </c>
      <c r="BA7" s="53" t="str">
        <f t="shared" si="13"/>
        <v>-</v>
      </c>
      <c r="BB7" s="53" t="str">
        <f t="shared" si="13"/>
        <v>-</v>
      </c>
      <c r="BC7" s="53">
        <f t="shared" si="13"/>
        <v>407</v>
      </c>
      <c r="BD7" s="53">
        <f t="shared" si="13"/>
        <v>166</v>
      </c>
      <c r="BE7" s="51"/>
      <c r="BF7" s="52" t="str">
        <f>BF8</f>
        <v>-</v>
      </c>
      <c r="BG7" s="52" t="str">
        <f t="shared" ref="BG7:BO7" si="14">BG8</f>
        <v>-</v>
      </c>
      <c r="BH7" s="52" t="str">
        <f t="shared" si="14"/>
        <v>-</v>
      </c>
      <c r="BI7" s="52">
        <f t="shared" si="14"/>
        <v>-384.7</v>
      </c>
      <c r="BJ7" s="52">
        <f t="shared" si="14"/>
        <v>-56.2</v>
      </c>
      <c r="BK7" s="52" t="str">
        <f t="shared" si="14"/>
        <v>-</v>
      </c>
      <c r="BL7" s="52" t="str">
        <f t="shared" si="14"/>
        <v>-</v>
      </c>
      <c r="BM7" s="52" t="str">
        <f t="shared" si="14"/>
        <v>-</v>
      </c>
      <c r="BN7" s="52">
        <f t="shared" si="14"/>
        <v>-122.5</v>
      </c>
      <c r="BO7" s="52">
        <f t="shared" si="14"/>
        <v>8.5</v>
      </c>
      <c r="BP7" s="49"/>
      <c r="BQ7" s="53" t="str">
        <f>BQ8</f>
        <v>-</v>
      </c>
      <c r="BR7" s="53" t="str">
        <f t="shared" ref="BR7:BZ7" si="15">BR8</f>
        <v>-</v>
      </c>
      <c r="BS7" s="53" t="str">
        <f t="shared" si="15"/>
        <v>-</v>
      </c>
      <c r="BT7" s="53">
        <f t="shared" si="15"/>
        <v>-1464</v>
      </c>
      <c r="BU7" s="53">
        <f t="shared" si="15"/>
        <v>-256</v>
      </c>
      <c r="BV7" s="53" t="str">
        <f t="shared" si="15"/>
        <v>-</v>
      </c>
      <c r="BW7" s="53" t="str">
        <f t="shared" si="15"/>
        <v>-</v>
      </c>
      <c r="BX7" s="53" t="str">
        <f t="shared" si="15"/>
        <v>-</v>
      </c>
      <c r="BY7" s="53">
        <f t="shared" si="15"/>
        <v>2576</v>
      </c>
      <c r="BZ7" s="53">
        <f t="shared" si="15"/>
        <v>4153</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t="str">
        <f>CZ8</f>
        <v>-</v>
      </c>
      <c r="DA7" s="52" t="str">
        <f t="shared" ref="DA7:DI7" si="16">DA8</f>
        <v>-</v>
      </c>
      <c r="DB7" s="52" t="str">
        <f t="shared" si="16"/>
        <v>-</v>
      </c>
      <c r="DC7" s="52">
        <f t="shared" si="16"/>
        <v>0</v>
      </c>
      <c r="DD7" s="52">
        <f t="shared" si="16"/>
        <v>0</v>
      </c>
      <c r="DE7" s="52" t="str">
        <f t="shared" si="16"/>
        <v>-</v>
      </c>
      <c r="DF7" s="52" t="str">
        <f t="shared" si="16"/>
        <v>-</v>
      </c>
      <c r="DG7" s="52" t="str">
        <f t="shared" si="16"/>
        <v>-</v>
      </c>
      <c r="DH7" s="52">
        <f t="shared" si="16"/>
        <v>70.3</v>
      </c>
      <c r="DI7" s="52">
        <f t="shared" si="16"/>
        <v>70</v>
      </c>
      <c r="DJ7" s="49"/>
      <c r="DK7" s="52" t="str">
        <f>DK8</f>
        <v>-</v>
      </c>
      <c r="DL7" s="52" t="str">
        <f t="shared" ref="DL7:DT7" si="17">DL8</f>
        <v>-</v>
      </c>
      <c r="DM7" s="52" t="str">
        <f t="shared" si="17"/>
        <v>-</v>
      </c>
      <c r="DN7" s="52">
        <f t="shared" si="17"/>
        <v>77.8</v>
      </c>
      <c r="DO7" s="52">
        <f t="shared" si="17"/>
        <v>55.6</v>
      </c>
      <c r="DP7" s="52" t="str">
        <f t="shared" si="17"/>
        <v>-</v>
      </c>
      <c r="DQ7" s="52" t="str">
        <f t="shared" si="17"/>
        <v>-</v>
      </c>
      <c r="DR7" s="52" t="str">
        <f t="shared" si="17"/>
        <v>-</v>
      </c>
      <c r="DS7" s="52">
        <f t="shared" si="17"/>
        <v>224.4</v>
      </c>
      <c r="DT7" s="52">
        <f t="shared" si="17"/>
        <v>251.9</v>
      </c>
      <c r="DU7" s="49"/>
    </row>
    <row r="8" spans="1:125" s="54" customFormat="1" x14ac:dyDescent="0.15">
      <c r="A8" s="37"/>
      <c r="B8" s="55">
        <v>2021</v>
      </c>
      <c r="C8" s="55">
        <v>242152</v>
      </c>
      <c r="D8" s="55">
        <v>47</v>
      </c>
      <c r="E8" s="55">
        <v>14</v>
      </c>
      <c r="F8" s="55">
        <v>0</v>
      </c>
      <c r="G8" s="55">
        <v>3</v>
      </c>
      <c r="H8" s="55" t="s">
        <v>109</v>
      </c>
      <c r="I8" s="55" t="s">
        <v>110</v>
      </c>
      <c r="J8" s="55" t="s">
        <v>111</v>
      </c>
      <c r="K8" s="55" t="s">
        <v>112</v>
      </c>
      <c r="L8" s="55" t="s">
        <v>113</v>
      </c>
      <c r="M8" s="55" t="s">
        <v>114</v>
      </c>
      <c r="N8" s="55" t="s">
        <v>115</v>
      </c>
      <c r="O8" s="56" t="s">
        <v>116</v>
      </c>
      <c r="P8" s="57" t="s">
        <v>117</v>
      </c>
      <c r="Q8" s="57" t="s">
        <v>118</v>
      </c>
      <c r="R8" s="58">
        <v>1</v>
      </c>
      <c r="S8" s="57" t="s">
        <v>119</v>
      </c>
      <c r="T8" s="57" t="s">
        <v>120</v>
      </c>
      <c r="U8" s="58">
        <v>250</v>
      </c>
      <c r="V8" s="58">
        <v>18</v>
      </c>
      <c r="W8" s="58">
        <v>6</v>
      </c>
      <c r="X8" s="57" t="s">
        <v>120</v>
      </c>
      <c r="Y8" s="59" t="s">
        <v>113</v>
      </c>
      <c r="Z8" s="59" t="s">
        <v>113</v>
      </c>
      <c r="AA8" s="59" t="s">
        <v>113</v>
      </c>
      <c r="AB8" s="59">
        <v>100</v>
      </c>
      <c r="AC8" s="59">
        <v>91</v>
      </c>
      <c r="AD8" s="59" t="s">
        <v>113</v>
      </c>
      <c r="AE8" s="59" t="s">
        <v>113</v>
      </c>
      <c r="AF8" s="59" t="s">
        <v>113</v>
      </c>
      <c r="AG8" s="59">
        <v>383.4</v>
      </c>
      <c r="AH8" s="59">
        <v>338.4</v>
      </c>
      <c r="AI8" s="56">
        <v>236.1</v>
      </c>
      <c r="AJ8" s="59" t="s">
        <v>113</v>
      </c>
      <c r="AK8" s="59" t="s">
        <v>113</v>
      </c>
      <c r="AL8" s="59" t="s">
        <v>113</v>
      </c>
      <c r="AM8" s="59">
        <v>81.7</v>
      </c>
      <c r="AN8" s="59">
        <v>27</v>
      </c>
      <c r="AO8" s="59" t="s">
        <v>113</v>
      </c>
      <c r="AP8" s="59" t="s">
        <v>113</v>
      </c>
      <c r="AQ8" s="59" t="s">
        <v>113</v>
      </c>
      <c r="AR8" s="59">
        <v>10.199999999999999</v>
      </c>
      <c r="AS8" s="59">
        <v>5.0999999999999996</v>
      </c>
      <c r="AT8" s="56">
        <v>5.2</v>
      </c>
      <c r="AU8" s="60" t="s">
        <v>113</v>
      </c>
      <c r="AV8" s="60" t="s">
        <v>113</v>
      </c>
      <c r="AW8" s="60" t="s">
        <v>113</v>
      </c>
      <c r="AX8" s="60">
        <v>589</v>
      </c>
      <c r="AY8" s="60">
        <v>55</v>
      </c>
      <c r="AZ8" s="60" t="s">
        <v>113</v>
      </c>
      <c r="BA8" s="60" t="s">
        <v>113</v>
      </c>
      <c r="BB8" s="60" t="s">
        <v>113</v>
      </c>
      <c r="BC8" s="60">
        <v>407</v>
      </c>
      <c r="BD8" s="60">
        <v>166</v>
      </c>
      <c r="BE8" s="60">
        <v>3111</v>
      </c>
      <c r="BF8" s="59" t="s">
        <v>113</v>
      </c>
      <c r="BG8" s="59" t="s">
        <v>113</v>
      </c>
      <c r="BH8" s="59" t="s">
        <v>113</v>
      </c>
      <c r="BI8" s="59">
        <v>-384.7</v>
      </c>
      <c r="BJ8" s="59">
        <v>-56.2</v>
      </c>
      <c r="BK8" s="59" t="s">
        <v>113</v>
      </c>
      <c r="BL8" s="59" t="s">
        <v>113</v>
      </c>
      <c r="BM8" s="59" t="s">
        <v>113</v>
      </c>
      <c r="BN8" s="59">
        <v>-122.5</v>
      </c>
      <c r="BO8" s="59">
        <v>8.5</v>
      </c>
      <c r="BP8" s="56">
        <v>0.8</v>
      </c>
      <c r="BQ8" s="60" t="s">
        <v>113</v>
      </c>
      <c r="BR8" s="60" t="s">
        <v>113</v>
      </c>
      <c r="BS8" s="60" t="s">
        <v>113</v>
      </c>
      <c r="BT8" s="61">
        <v>-1464</v>
      </c>
      <c r="BU8" s="61">
        <v>-256</v>
      </c>
      <c r="BV8" s="60" t="s">
        <v>113</v>
      </c>
      <c r="BW8" s="60" t="s">
        <v>113</v>
      </c>
      <c r="BX8" s="60" t="s">
        <v>113</v>
      </c>
      <c r="BY8" s="60">
        <v>2576</v>
      </c>
      <c r="BZ8" s="60">
        <v>4153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t="s">
        <v>113</v>
      </c>
      <c r="DA8" s="59" t="s">
        <v>113</v>
      </c>
      <c r="DB8" s="59" t="s">
        <v>113</v>
      </c>
      <c r="DC8" s="59">
        <v>0</v>
      </c>
      <c r="DD8" s="59">
        <v>0</v>
      </c>
      <c r="DE8" s="59" t="s">
        <v>113</v>
      </c>
      <c r="DF8" s="59" t="s">
        <v>113</v>
      </c>
      <c r="DG8" s="59" t="s">
        <v>113</v>
      </c>
      <c r="DH8" s="59">
        <v>70.3</v>
      </c>
      <c r="DI8" s="59">
        <v>70</v>
      </c>
      <c r="DJ8" s="56">
        <v>99.8</v>
      </c>
      <c r="DK8" s="59" t="s">
        <v>113</v>
      </c>
      <c r="DL8" s="59" t="s">
        <v>113</v>
      </c>
      <c r="DM8" s="59" t="s">
        <v>113</v>
      </c>
      <c r="DN8" s="59">
        <v>77.8</v>
      </c>
      <c r="DO8" s="59">
        <v>55.6</v>
      </c>
      <c r="DP8" s="59" t="s">
        <v>113</v>
      </c>
      <c r="DQ8" s="59" t="s">
        <v>113</v>
      </c>
      <c r="DR8" s="59" t="s">
        <v>113</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りえ</cp:lastModifiedBy>
  <cp:lastPrinted>2023-01-26T06:15:07Z</cp:lastPrinted>
  <dcterms:created xsi:type="dcterms:W3CDTF">2022-12-09T03:28:06Z</dcterms:created>
  <dcterms:modified xsi:type="dcterms:W3CDTF">2023-01-26T06:15:31Z</dcterms:modified>
  <cp:category/>
</cp:coreProperties>
</file>