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業務係長フォルダ\★業務係長業務（平成28年度～）\⑭経営比較分析\令和３年度決算\提出\"/>
    </mc:Choice>
  </mc:AlternateContent>
  <workbookProtection workbookAlgorithmName="SHA-512" workbookHashValue="blFUA8O1UXKNY3k4qncNlNESJ0LQirtcHbxSmqlKGSyag9FPmkSipOA+PBQaPzpDHQpoWa341VUqnfkoItcyZA==" workbookSaltValue="eI/iuhwPpvbjcPLm/eNw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<sst xmlns="http://schemas.openxmlformats.org/spreadsheetml/2006/main" count="228" uniqueCount="114">
  <si>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</si>
  <si>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</si>
  <si>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</si>
  <si>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</si>
  <si>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</si>
  <si>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</si>
  <si>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</si>
  <si>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</si>
  <si>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</si>
  <si>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</si>
  <si>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</si>
  <si>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</si>
  <si>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</si>
  <si>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</si>
  <si>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</si>
  <si>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</si>
  <si>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</si>
  <si>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</si>
  <si>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</si>
  <si>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</si>
  <si>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</si>
  <si>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</si>
  <si>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</si>
  <si>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</si>
  <si>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</si>
  <si>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</si>
  <si>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</si>
  <si>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</si>
  <si>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</si>
  <si>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</si>
  <si>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</si>
  <si>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</si>
  <si>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</si>
  <si>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</si>
  <si>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</si>
  <si>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</si>
  <si>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</si>
  <si>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</si>
  <si>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</si>
  <si>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</si>
  <si>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</si>
  <si>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</si>
  <si>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</si>
  <si>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</si>
  <si>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</si>
  <si>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</si>
  <si>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</si>
  <si>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</si>
  <si>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</si>
  <si>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</si>
  <si>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</si>
  <si>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</si>
  <si>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</si>
  <si>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</si>
  <si>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</si>
  <si>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</si>
  <si>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</si>
  <si>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</si>
  <si>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</si>
  <si>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</si>
  <si>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</si>
  <si>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</si>
  <si>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</si>
  <si>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</si>
  <si>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</si>
  <si>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</si>
  <si>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</si>
  <si>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</si>
  <si>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</si>
  <si>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</si>
  <si>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</si>
  <si>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</si>
  <si>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</si>
  <si>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</si>
  <si>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</si>
  <si>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</si>
  <si>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</si>
  <si>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</si>
  <si>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</si>
  <si>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</si>
  <si>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</si>
  <si>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</si>
  <si>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</si>
  <si>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</si>
  <si>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</si>
  <si>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</si>
  <si>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</si>
  <si>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</si>
  <si>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</si>
  <si>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</si>
  <si>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</si>
  <si>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</si>
  <si>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</si>
  <si>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</si>
  <si>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</si>
  <si>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</si>
  <si>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</si>
  <si>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</si>
  <si>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</si>
  <si>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</si>
  <si>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</si>
  <si>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</si>
  <si>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</si>
  <si>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</si>
  <si>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</si>
  <si>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</si>
  <si>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</si>
  <si>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</si>
  <si>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</si>
  <si>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</si>
  <si>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</si>
  <si>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②管路経年化率について、他団体と比べて高い数値になっている。これは、法定耐用年数を経過した管路を多く保有していることを示しているため、今後計画的な更新整備が必要である。</t>
    <rPh sb="1" eb="3">
      <t>カンロ</t>
    </rPh>
    <rPh sb="3" eb="6">
      <t>ケイネンカ</t>
    </rPh>
    <rPh sb="6" eb="7">
      <t>リツ</t>
    </rPh>
    <rPh sb="12" eb="13">
      <t>タ</t>
    </rPh>
    <rPh sb="13" eb="15">
      <t>ダンタイ</t>
    </rPh>
    <rPh sb="16" eb="17">
      <t>クラ</t>
    </rPh>
    <rPh sb="19" eb="20">
      <t>タカ</t>
    </rPh>
    <rPh sb="21" eb="23">
      <t>スウチ</t>
    </rPh>
    <rPh sb="34" eb="36">
      <t>ホウテイ</t>
    </rPh>
    <rPh sb="36" eb="38">
      <t>タイヨウ</t>
    </rPh>
    <rPh sb="38" eb="40">
      <t>ネンスウ</t>
    </rPh>
    <rPh sb="41" eb="43">
      <t>ケイカ</t>
    </rPh>
    <rPh sb="45" eb="47">
      <t>カンロ</t>
    </rPh>
    <rPh sb="48" eb="49">
      <t>オオ</t>
    </rPh>
    <rPh sb="50" eb="52">
      <t>ホユウ</t>
    </rPh>
    <rPh sb="59" eb="60">
      <t>シメ</t>
    </rPh>
    <rPh sb="67" eb="69">
      <t>コンゴ</t>
    </rPh>
    <rPh sb="69" eb="72">
      <t>ケイカクテキ</t>
    </rPh>
    <rPh sb="73" eb="75">
      <t>コウシン</t>
    </rPh>
    <rPh sb="75" eb="77">
      <t>セイビ</t>
    </rPh>
    <rPh sb="78" eb="80">
      <t>ヒツヨウ</t>
    </rPh>
    <phoneticPr fontId="4"/>
  </si>
  <si>
    <t>①経営収支比率は、100％を上回ったが依然として低い状態が続いており、引き続き経営改善に向けた取組が必要である。
③流動比率は、他団体と比べて低い。これは建設改良費等に充てられた企業債の償還が多いためと分析する。
④企業債残高対給水収益比率は、他団体と比べて高い。これは企業債残高が依然として多いことを示しており、将来世代に過重な負担とならないよう適正化していく必要がある。
⑤料金回収率は、100％を下回っており、必要な経費を料金で賄うことができていない現状である。そのため、今後は適切な料金収入の確保が必要であり、料金改定が必要である。
⑧有収率は、他団体に比べて低い。これは、主に本管の漏水によるものと思われるため、今後も漏水対策を進めていくこととする。</t>
    <rPh sb="1" eb="3">
      <t>ケイエイ</t>
    </rPh>
    <rPh sb="3" eb="5">
      <t>シュウシ</t>
    </rPh>
    <rPh sb="5" eb="7">
      <t>ヒリツ</t>
    </rPh>
    <rPh sb="14" eb="16">
      <t>ウワマワ</t>
    </rPh>
    <rPh sb="19" eb="21">
      <t>イゼン</t>
    </rPh>
    <rPh sb="24" eb="25">
      <t>ヒク</t>
    </rPh>
    <rPh sb="26" eb="28">
      <t>ジョウタイ</t>
    </rPh>
    <rPh sb="29" eb="30">
      <t>ツヅ</t>
    </rPh>
    <rPh sb="35" eb="36">
      <t>ヒ</t>
    </rPh>
    <rPh sb="37" eb="38">
      <t>ツヅ</t>
    </rPh>
    <rPh sb="39" eb="41">
      <t>ケイエイ</t>
    </rPh>
    <rPh sb="41" eb="43">
      <t>カイゼン</t>
    </rPh>
    <rPh sb="44" eb="45">
      <t>ム</t>
    </rPh>
    <rPh sb="47" eb="49">
      <t>トリクミ</t>
    </rPh>
    <rPh sb="50" eb="52">
      <t>ヒツヨウ</t>
    </rPh>
    <rPh sb="58" eb="60">
      <t>リュウドウ</t>
    </rPh>
    <rPh sb="60" eb="62">
      <t>ヒリツ</t>
    </rPh>
    <rPh sb="64" eb="65">
      <t>タ</t>
    </rPh>
    <rPh sb="65" eb="67">
      <t>ダンタイ</t>
    </rPh>
    <rPh sb="68" eb="69">
      <t>クラ</t>
    </rPh>
    <rPh sb="71" eb="72">
      <t>ヒク</t>
    </rPh>
    <rPh sb="77" eb="79">
      <t>ケンセツ</t>
    </rPh>
    <rPh sb="79" eb="81">
      <t>カイリョウ</t>
    </rPh>
    <rPh sb="81" eb="82">
      <t>ヒ</t>
    </rPh>
    <rPh sb="82" eb="83">
      <t>トウ</t>
    </rPh>
    <rPh sb="84" eb="85">
      <t>ア</t>
    </rPh>
    <rPh sb="89" eb="91">
      <t>キギョウ</t>
    </rPh>
    <rPh sb="91" eb="92">
      <t>サイ</t>
    </rPh>
    <rPh sb="93" eb="95">
      <t>ショウカン</t>
    </rPh>
    <rPh sb="96" eb="97">
      <t>オオ</t>
    </rPh>
    <rPh sb="101" eb="103">
      <t>ブンセキ</t>
    </rPh>
    <rPh sb="108" eb="110">
      <t>キギョウ</t>
    </rPh>
    <rPh sb="110" eb="111">
      <t>サイ</t>
    </rPh>
    <rPh sb="111" eb="113">
      <t>ザンダカ</t>
    </rPh>
    <rPh sb="113" eb="114">
      <t>タイ</t>
    </rPh>
    <rPh sb="114" eb="116">
      <t>キュウスイ</t>
    </rPh>
    <rPh sb="116" eb="118">
      <t>シュウエキ</t>
    </rPh>
    <rPh sb="118" eb="120">
      <t>ヒリツ</t>
    </rPh>
    <rPh sb="122" eb="123">
      <t>タ</t>
    </rPh>
    <rPh sb="123" eb="125">
      <t>ダンタイ</t>
    </rPh>
    <rPh sb="126" eb="127">
      <t>クラ</t>
    </rPh>
    <rPh sb="129" eb="130">
      <t>タカ</t>
    </rPh>
    <rPh sb="135" eb="137">
      <t>キギョウ</t>
    </rPh>
    <rPh sb="137" eb="138">
      <t>サイ</t>
    </rPh>
    <rPh sb="138" eb="140">
      <t>ザンダカ</t>
    </rPh>
    <rPh sb="141" eb="143">
      <t>イゼン</t>
    </rPh>
    <rPh sb="146" eb="147">
      <t>オオ</t>
    </rPh>
    <rPh sb="151" eb="152">
      <t>シメ</t>
    </rPh>
    <rPh sb="157" eb="159">
      <t>ショウライ</t>
    </rPh>
    <rPh sb="159" eb="161">
      <t>セダイ</t>
    </rPh>
    <rPh sb="162" eb="164">
      <t>カジュウ</t>
    </rPh>
    <rPh sb="165" eb="167">
      <t>フタン</t>
    </rPh>
    <rPh sb="174" eb="177">
      <t>テキセイカ</t>
    </rPh>
    <rPh sb="181" eb="183">
      <t>ヒツヨウ</t>
    </rPh>
    <rPh sb="189" eb="191">
      <t>リョウキン</t>
    </rPh>
    <rPh sb="191" eb="193">
      <t>カイシュウ</t>
    </rPh>
    <rPh sb="193" eb="194">
      <t>リツ</t>
    </rPh>
    <rPh sb="201" eb="203">
      <t>シタマワ</t>
    </rPh>
    <rPh sb="208" eb="210">
      <t>ヒツヨウ</t>
    </rPh>
    <rPh sb="211" eb="213">
      <t>ケイヒ</t>
    </rPh>
    <rPh sb="214" eb="216">
      <t>リョウキン</t>
    </rPh>
    <rPh sb="217" eb="218">
      <t>マカナ</t>
    </rPh>
    <rPh sb="228" eb="230">
      <t>ゲンジョウ</t>
    </rPh>
    <rPh sb="239" eb="241">
      <t>コンゴ</t>
    </rPh>
    <rPh sb="242" eb="244">
      <t>テキセツ</t>
    </rPh>
    <rPh sb="245" eb="247">
      <t>リョウキン</t>
    </rPh>
    <rPh sb="247" eb="249">
      <t>シュウニュウ</t>
    </rPh>
    <rPh sb="250" eb="252">
      <t>カクホ</t>
    </rPh>
    <rPh sb="253" eb="255">
      <t>ヒツヨウ</t>
    </rPh>
    <rPh sb="259" eb="261">
      <t>リョウキン</t>
    </rPh>
    <rPh sb="261" eb="263">
      <t>カイテイ</t>
    </rPh>
    <rPh sb="264" eb="266">
      <t>ヒツヨウ</t>
    </rPh>
    <rPh sb="272" eb="275">
      <t>ユウシュウリツ</t>
    </rPh>
    <rPh sb="277" eb="278">
      <t>タ</t>
    </rPh>
    <rPh sb="278" eb="280">
      <t>ダンタイ</t>
    </rPh>
    <rPh sb="281" eb="282">
      <t>クラ</t>
    </rPh>
    <rPh sb="284" eb="285">
      <t>ヒク</t>
    </rPh>
    <rPh sb="291" eb="292">
      <t>オモ</t>
    </rPh>
    <rPh sb="293" eb="295">
      <t>ホンカン</t>
    </rPh>
    <rPh sb="296" eb="298">
      <t>ロウスイ</t>
    </rPh>
    <rPh sb="304" eb="305">
      <t>オモ</t>
    </rPh>
    <rPh sb="311" eb="313">
      <t>コンゴ</t>
    </rPh>
    <rPh sb="314" eb="316">
      <t>ロウスイ</t>
    </rPh>
    <rPh sb="316" eb="318">
      <t>タイサク</t>
    </rPh>
    <rPh sb="319" eb="320">
      <t>スス</t>
    </rPh>
    <phoneticPr fontId="4"/>
  </si>
  <si>
    <t>人口の減少に伴い、経営の根幹となる財源である給水収益は減少傾向にある。
その一方で、施設の老朽化が進み、更新に必要な財源の多くを企業債で賄う他、一般会計からの繰入金や借入金に頼らざるを得ない状況が続いている。
今後安定した経営を継続させていくためには、料金改定は必要不可欠である。</t>
    <rPh sb="0" eb="2">
      <t>ジンコウ</t>
    </rPh>
    <rPh sb="3" eb="5">
      <t>ゲンショウ</t>
    </rPh>
    <rPh sb="6" eb="7">
      <t>トモナ</t>
    </rPh>
    <rPh sb="9" eb="11">
      <t>ケイエイ</t>
    </rPh>
    <rPh sb="12" eb="14">
      <t>コンカン</t>
    </rPh>
    <rPh sb="17" eb="19">
      <t>ザイゲン</t>
    </rPh>
    <rPh sb="22" eb="24">
      <t>キュウスイ</t>
    </rPh>
    <rPh sb="24" eb="26">
      <t>シュウエキ</t>
    </rPh>
    <rPh sb="27" eb="29">
      <t>ゲンショウ</t>
    </rPh>
    <rPh sb="29" eb="31">
      <t>ケイコウ</t>
    </rPh>
    <rPh sb="38" eb="40">
      <t>イッポウ</t>
    </rPh>
    <rPh sb="42" eb="44">
      <t>シセツ</t>
    </rPh>
    <rPh sb="45" eb="48">
      <t>ロウキュウカ</t>
    </rPh>
    <rPh sb="49" eb="50">
      <t>スス</t>
    </rPh>
    <rPh sb="52" eb="54">
      <t>コウシン</t>
    </rPh>
    <rPh sb="55" eb="57">
      <t>ヒツヨウ</t>
    </rPh>
    <rPh sb="58" eb="60">
      <t>ザイゲン</t>
    </rPh>
    <rPh sb="61" eb="62">
      <t>オオ</t>
    </rPh>
    <rPh sb="64" eb="66">
      <t>キギョウ</t>
    </rPh>
    <rPh sb="66" eb="67">
      <t>サイ</t>
    </rPh>
    <rPh sb="68" eb="69">
      <t>マカナ</t>
    </rPh>
    <rPh sb="70" eb="71">
      <t>ホカ</t>
    </rPh>
    <rPh sb="72" eb="74">
      <t>イッパン</t>
    </rPh>
    <rPh sb="74" eb="76">
      <t>カイケイ</t>
    </rPh>
    <rPh sb="79" eb="81">
      <t>クリイレ</t>
    </rPh>
    <rPh sb="81" eb="82">
      <t>キン</t>
    </rPh>
    <rPh sb="83" eb="85">
      <t>カリイレ</t>
    </rPh>
    <rPh sb="85" eb="86">
      <t>キン</t>
    </rPh>
    <rPh sb="87" eb="88">
      <t>タヨ</t>
    </rPh>
    <rPh sb="92" eb="93">
      <t>エ</t>
    </rPh>
    <rPh sb="95" eb="97">
      <t>ジョウキョウ</t>
    </rPh>
    <rPh sb="98" eb="99">
      <t>ツヅ</t>
    </rPh>
    <rPh sb="105" eb="107">
      <t>コンゴ</t>
    </rPh>
    <rPh sb="107" eb="109">
      <t>アンテイ</t>
    </rPh>
    <rPh sb="111" eb="113">
      <t>ケイエイ</t>
    </rPh>
    <rPh sb="114" eb="116">
      <t>ケイゾク</t>
    </rPh>
    <rPh sb="126" eb="128">
      <t>リョウキン</t>
    </rPh>
    <rPh sb="128" eb="130">
      <t>カイテイ</t>
    </rPh>
    <rPh sb="131" eb="133">
      <t>ヒツヨウ</t>
    </rPh>
    <rPh sb="133" eb="136">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</si>
</sst>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0.86</c:v>
                </c:pt>
                <c:pt idx="1">
                  <c:v>0.77</c:v>
                </c:pt>
                <c:pt idx="2">
                  <c:v>0.56000000000000005</c:v>
                </c:pt>
                <c:pt idx="3">
                  <c:v>0.89</c:v>
                </c:pt>
                <c:pt idx="4">
                  <c:v>1.21</c:v>
                </c:pt>
              </c:numCache>
            </c:numRef>
          </c:val>
          <c:extLst>
            <c:ext xmlns:c16="http://schemas.microsoft.com/office/drawing/2014/chart" uri="{C3380CC4-5D6E-409C-BE32-E72D297353CC}">
              <c16:uniqueId val="{00000000-049B-491B-859B-71BA97727A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049B-491B-859B-71BA97727A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99.63</c:v>
                </c:pt>
                <c:pt idx="1">
                  <c:v>99.04</c:v>
                </c:pt>
                <c:pt idx="2">
                  <c:v>100.39</c:v>
                </c:pt>
                <c:pt idx="3">
                  <c:v>102.45</c:v>
                </c:pt>
                <c:pt idx="4">
                  <c:v>100.61</c:v>
                </c:pt>
              </c:numCache>
            </c:numRef>
          </c:val>
          <c:extLst>
            <c:ext xmlns:c16="http://schemas.microsoft.com/office/drawing/2014/chart" uri="{C3380CC4-5D6E-409C-BE32-E72D297353CC}">
              <c16:uniqueId val="{00000000-187F-4769-94F4-3FFA073FCB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187F-4769-94F4-3FFA073FCB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41.4</c:v>
                </c:pt>
                <c:pt idx="1">
                  <c:v>42.31</c:v>
                </c:pt>
                <c:pt idx="2">
                  <c:v>43.58</c:v>
                </c:pt>
                <c:pt idx="3">
                  <c:v>44.81</c:v>
                </c:pt>
                <c:pt idx="4">
                  <c:v>45.94</c:v>
                </c:pt>
              </c:numCache>
            </c:numRef>
          </c:val>
          <c:extLst>
            <c:ext xmlns:c16="http://schemas.microsoft.com/office/drawing/2014/chart" uri="{C3380CC4-5D6E-409C-BE32-E72D297353CC}">
              <c16:uniqueId val="{00000000-FB7B-4D4B-9268-E9D1CDB0CC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FB7B-4D4B-9268-E9D1CDB0CC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7.35</c:v>
                </c:pt>
                <c:pt idx="1">
                  <c:v>47.76</c:v>
                </c:pt>
                <c:pt idx="2">
                  <c:v>78.87</c:v>
                </c:pt>
                <c:pt idx="3">
                  <c:v>78.53</c:v>
                </c:pt>
                <c:pt idx="4">
                  <c:v>77.95</c:v>
                </c:pt>
              </c:numCache>
            </c:numRef>
          </c:val>
          <c:extLst>
            <c:ext xmlns:c16="http://schemas.microsoft.com/office/drawing/2014/chart" uri="{C3380CC4-5D6E-409C-BE32-E72D297353CC}">
              <c16:uniqueId val="{00000000-B612-4F6E-9532-2A036BB19D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B612-4F6E-9532-2A036BB19D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BA-44CA-8969-D87AA405D8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77BA-44CA-8969-D87AA405D8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104.53</c:v>
                </c:pt>
                <c:pt idx="1">
                  <c:v>117.25</c:v>
                </c:pt>
                <c:pt idx="2">
                  <c:v>101.87</c:v>
                </c:pt>
                <c:pt idx="3">
                  <c:v>124.99</c:v>
                </c:pt>
                <c:pt idx="4">
                  <c:v>132.07</c:v>
                </c:pt>
              </c:numCache>
            </c:numRef>
          </c:val>
          <c:extLst>
            <c:ext xmlns:c16="http://schemas.microsoft.com/office/drawing/2014/chart" uri="{C3380CC4-5D6E-409C-BE32-E72D297353CC}">
              <c16:uniqueId val="{00000000-7305-4265-9B3A-4FC08000BC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7305-4265-9B3A-4FC08000BC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575.73</c:v>
                </c:pt>
                <c:pt idx="1">
                  <c:v>538.66999999999996</c:v>
                </c:pt>
                <c:pt idx="2">
                  <c:v>530.42999999999995</c:v>
                </c:pt>
                <c:pt idx="3">
                  <c:v>491.11</c:v>
                </c:pt>
                <c:pt idx="4">
                  <c:v>463.04</c:v>
                </c:pt>
              </c:numCache>
            </c:numRef>
          </c:val>
          <c:extLst>
            <c:ext xmlns:c16="http://schemas.microsoft.com/office/drawing/2014/chart" uri="{C3380CC4-5D6E-409C-BE32-E72D297353CC}">
              <c16:uniqueId val="{00000000-C88F-4CEF-975B-08BE733D39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C88F-4CEF-975B-08BE733D39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96.05</c:v>
                </c:pt>
                <c:pt idx="1">
                  <c:v>95.67</c:v>
                </c:pt>
                <c:pt idx="2">
                  <c:v>97.19</c:v>
                </c:pt>
                <c:pt idx="3">
                  <c:v>98.7</c:v>
                </c:pt>
                <c:pt idx="4">
                  <c:v>97.77</c:v>
                </c:pt>
              </c:numCache>
            </c:numRef>
          </c:val>
          <c:extLst>
            <c:ext xmlns:c16="http://schemas.microsoft.com/office/drawing/2014/chart" uri="{C3380CC4-5D6E-409C-BE32-E72D297353CC}">
              <c16:uniqueId val="{00000000-A207-4366-A247-F97421D6BD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A207-4366-A247-F97421D6BD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135.25</c:v>
                </c:pt>
                <c:pt idx="1">
                  <c:v>134.16999999999999</c:v>
                </c:pt>
                <c:pt idx="2">
                  <c:v>134.6</c:v>
                </c:pt>
                <c:pt idx="3">
                  <c:v>132.61000000000001</c:v>
                </c:pt>
                <c:pt idx="4">
                  <c:v>134.74</c:v>
                </c:pt>
              </c:numCache>
            </c:numRef>
          </c:val>
          <c:extLst>
            <c:ext xmlns:c16="http://schemas.microsoft.com/office/drawing/2014/chart" uri="{C3380CC4-5D6E-409C-BE32-E72D297353CC}">
              <c16:uniqueId val="{00000000-8F6F-4179-8F20-2BE2388A22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8F6F-4179-8F20-2BE2388A22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71.16</c:v>
                </c:pt>
                <c:pt idx="1">
                  <c:v>71.41</c:v>
                </c:pt>
                <c:pt idx="2">
                  <c:v>92.12</c:v>
                </c:pt>
                <c:pt idx="3">
                  <c:v>96.24</c:v>
                </c:pt>
                <c:pt idx="4">
                  <c:v>77.010000000000005</c:v>
                </c:pt>
              </c:numCache>
            </c:numRef>
          </c:val>
          <c:extLst>
            <c:ext xmlns:c16="http://schemas.microsoft.com/office/drawing/2014/chart" uri="{C3380CC4-5D6E-409C-BE32-E72D297353CC}">
              <c16:uniqueId val="{00000000-A483-4B5B-BBB0-4947E00608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A483-4B5B-BBB0-4947E00608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72.540000000000006</c:v>
                </c:pt>
                <c:pt idx="1">
                  <c:v>72.45</c:v>
                </c:pt>
                <c:pt idx="2">
                  <c:v>53.68</c:v>
                </c:pt>
                <c:pt idx="3">
                  <c:v>52.2</c:v>
                </c:pt>
                <c:pt idx="4">
                  <c:v>58.25</c:v>
                </c:pt>
              </c:numCache>
            </c:numRef>
          </c:val>
          <c:extLst>
            <c:ext xmlns:c16="http://schemas.microsoft.com/office/drawing/2014/chart" uri="{C3380CC4-5D6E-409C-BE32-E72D297353CC}">
              <c16:uniqueId val="{00000000-4FF1-4D2B-9A70-F0DBC462B4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4FF1-4D2B-9A70-F0DBC462B4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熊野市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16112</v>
      </c>
      <c r="AM8" s="59"/>
      <c r="AN8" s="59"/>
      <c r="AO8" s="59"/>
      <c r="AP8" s="59"/>
      <c r="AQ8" s="59"/>
      <c r="AR8" s="59"/>
      <c r="AS8" s="59"/>
      <c r="AT8" s="56">
        <f>データ!$S$6</f>
        <v>373.35</v>
      </c>
      <c r="AU8" s="57"/>
      <c r="AV8" s="57"/>
      <c r="AW8" s="57"/>
      <c r="AX8" s="57"/>
      <c r="AY8" s="57"/>
      <c r="AZ8" s="57"/>
      <c r="BA8" s="57"/>
      <c r="BB8" s="46">
        <f>データ!$T$6</f>
        <v>43.16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59.42</v>
      </c>
      <c r="J10" s="57"/>
      <c r="K10" s="57"/>
      <c r="L10" s="57"/>
      <c r="M10" s="57"/>
      <c r="N10" s="57"/>
      <c r="O10" s="58"/>
      <c r="P10" s="46">
        <f>データ!$P$6</f>
        <v>92.62</v>
      </c>
      <c r="Q10" s="46"/>
      <c r="R10" s="46"/>
      <c r="S10" s="46"/>
      <c r="T10" s="46"/>
      <c r="U10" s="46"/>
      <c r="V10" s="46"/>
      <c r="W10" s="59">
        <f>データ!$Q$6</f>
        <v>2310</v>
      </c>
      <c r="X10" s="59"/>
      <c r="Y10" s="59"/>
      <c r="Z10" s="59"/>
      <c r="AA10" s="59"/>
      <c r="AB10" s="59"/>
      <c r="AC10" s="59"/>
      <c r="AD10" s="2"/>
      <c r="AE10" s="2"/>
      <c r="AF10" s="2"/>
      <c r="AG10" s="2"/>
      <c r="AH10" s="2"/>
      <c r="AI10" s="2"/>
      <c r="AJ10" s="2"/>
      <c r="AK10" s="2"/>
      <c r="AL10" s="59">
        <f>データ!$U$6</f>
        <v>14705</v>
      </c>
      <c r="AM10" s="59"/>
      <c r="AN10" s="59"/>
      <c r="AO10" s="59"/>
      <c r="AP10" s="59"/>
      <c r="AQ10" s="59"/>
      <c r="AR10" s="59"/>
      <c r="AS10" s="59"/>
      <c r="AT10" s="56">
        <f>データ!$V$6</f>
        <v>18.940000000000001</v>
      </c>
      <c r="AU10" s="57"/>
      <c r="AV10" s="57"/>
      <c r="AW10" s="57"/>
      <c r="AX10" s="57"/>
      <c r="AY10" s="57"/>
      <c r="AZ10" s="57"/>
      <c r="BA10" s="57"/>
      <c r="BB10" s="46">
        <f>データ!$W$6</f>
        <v>776.4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xXmCgDE4VZynt6OxmvP0H6/TKfrVEJ/lDTz7Qeo+B9k6ZKP3uAZJ96t4gFeA9d3ZnGG0e/+RxrFW5U/QRfH1Q==" saltValue="8Xob5oa1bAzo+MhgopFp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242128</v>
      </c>
      <c r="D6" s="20">
        <f t="shared" si="3"/>
        <v>46</v>
      </c>
      <c r="E6" s="20">
        <f t="shared" si="3"/>
        <v>1</v>
      </c>
      <c r="F6" s="20">
        <f t="shared" si="3"/>
        <v>0</v>
      </c>
      <c r="G6" s="20">
        <f t="shared" si="3"/>
        <v>1</v>
      </c>
      <c r="H6" s="20" t="str">
        <f t="shared" si="3"/>
        <v>三重県　熊野市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59.42</v>
      </c>
      <c r="P6" s="21">
        <f t="shared" si="3"/>
        <v>92.62</v>
      </c>
      <c r="Q6" s="21">
        <f t="shared" si="3"/>
        <v>2310</v>
      </c>
      <c r="R6" s="21">
        <f t="shared" si="3"/>
        <v>16112</v>
      </c>
      <c r="S6" s="21">
        <f t="shared" si="3"/>
        <v>373.35</v>
      </c>
      <c r="T6" s="21">
        <f t="shared" si="3"/>
        <v>43.16</v>
      </c>
      <c r="U6" s="21">
        <f t="shared" si="3"/>
        <v>14705</v>
      </c>
      <c r="V6" s="21">
        <f t="shared" si="3"/>
        <v>18.940000000000001</v>
      </c>
      <c r="W6" s="21">
        <f t="shared" si="3"/>
        <v>776.4</v>
      </c>
      <c r="X6" s="22">
        <f>IF(X7="",NA(),X7)</f>
        <v>99.63</v>
      </c>
      <c r="Y6" s="22">
        <f t="shared" ref="Y6:AG6" si="4">IF(Y7="",NA(),Y7)</f>
        <v>99.04</v>
      </c>
      <c r="Z6" s="22">
        <f t="shared" si="4"/>
        <v>100.39</v>
      </c>
      <c r="AA6" s="22">
        <f t="shared" si="4"/>
        <v>102.45</v>
      </c>
      <c r="AB6" s="22">
        <f t="shared" si="4"/>
        <v>100.61</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104.53</v>
      </c>
      <c r="AU6" s="22">
        <f t="shared" ref="AU6:BC6" si="6">IF(AU7="",NA(),AU7)</f>
        <v>117.25</v>
      </c>
      <c r="AV6" s="22">
        <f t="shared" si="6"/>
        <v>101.87</v>
      </c>
      <c r="AW6" s="22">
        <f t="shared" si="6"/>
        <v>124.99</v>
      </c>
      <c r="AX6" s="22">
        <f t="shared" si="6"/>
        <v>132.07</v>
      </c>
      <c r="AY6" s="22">
        <f t="shared" si="6"/>
        <v>359.47</v>
      </c>
      <c r="AZ6" s="22">
        <f t="shared" si="6"/>
        <v>369.69</v>
      </c>
      <c r="BA6" s="22">
        <f t="shared" si="6"/>
        <v>379.08</v>
      </c>
      <c r="BB6" s="22">
        <f t="shared" si="6"/>
        <v>367.55</v>
      </c>
      <c r="BC6" s="22">
        <f t="shared" si="6"/>
        <v>384.23</v>
      </c>
      <c r="BD6" s="21" t="str">
        <f>IF(BD7="","",IF(BD7="-","【-】","【"&amp;SUBSTITUTE(TEXT(BD7,"#,##0.00"),"-","△")&amp;"】"))</f>
        <v>【261.51】</v>
      </c>
      <c r="BE6" s="22">
        <f>IF(BE7="",NA(),BE7)</f>
        <v>575.73</v>
      </c>
      <c r="BF6" s="22">
        <f t="shared" ref="BF6:BN6" si="7">IF(BF7="",NA(),BF7)</f>
        <v>538.66999999999996</v>
      </c>
      <c r="BG6" s="22">
        <f t="shared" si="7"/>
        <v>530.42999999999995</v>
      </c>
      <c r="BH6" s="22">
        <f t="shared" si="7"/>
        <v>491.11</v>
      </c>
      <c r="BI6" s="22">
        <f t="shared" si="7"/>
        <v>463.04</v>
      </c>
      <c r="BJ6" s="22">
        <f t="shared" si="7"/>
        <v>401.79</v>
      </c>
      <c r="BK6" s="22">
        <f t="shared" si="7"/>
        <v>402.99</v>
      </c>
      <c r="BL6" s="22">
        <f t="shared" si="7"/>
        <v>398.98</v>
      </c>
      <c r="BM6" s="22">
        <f t="shared" si="7"/>
        <v>418.68</v>
      </c>
      <c r="BN6" s="22">
        <f t="shared" si="7"/>
        <v>439.43</v>
      </c>
      <c r="BO6" s="21" t="str">
        <f>IF(BO7="","",IF(BO7="-","【-】","【"&amp;SUBSTITUTE(TEXT(BO7,"#,##0.00"),"-","△")&amp;"】"))</f>
        <v>【265.16】</v>
      </c>
      <c r="BP6" s="22">
        <f>IF(BP7="",NA(),BP7)</f>
        <v>96.05</v>
      </c>
      <c r="BQ6" s="22">
        <f t="shared" ref="BQ6:BY6" si="8">IF(BQ7="",NA(),BQ7)</f>
        <v>95.67</v>
      </c>
      <c r="BR6" s="22">
        <f t="shared" si="8"/>
        <v>97.19</v>
      </c>
      <c r="BS6" s="22">
        <f t="shared" si="8"/>
        <v>98.7</v>
      </c>
      <c r="BT6" s="22">
        <f t="shared" si="8"/>
        <v>97.77</v>
      </c>
      <c r="BU6" s="22">
        <f t="shared" si="8"/>
        <v>100.12</v>
      </c>
      <c r="BV6" s="22">
        <f t="shared" si="8"/>
        <v>98.66</v>
      </c>
      <c r="BW6" s="22">
        <f t="shared" si="8"/>
        <v>98.64</v>
      </c>
      <c r="BX6" s="22">
        <f t="shared" si="8"/>
        <v>94.78</v>
      </c>
      <c r="BY6" s="22">
        <f t="shared" si="8"/>
        <v>94.41</v>
      </c>
      <c r="BZ6" s="21" t="str">
        <f>IF(BZ7="","",IF(BZ7="-","【-】","【"&amp;SUBSTITUTE(TEXT(BZ7,"#,##0.00"),"-","△")&amp;"】"))</f>
        <v>【102.35】</v>
      </c>
      <c r="CA6" s="22">
        <f>IF(CA7="",NA(),CA7)</f>
        <v>135.25</v>
      </c>
      <c r="CB6" s="22">
        <f t="shared" ref="CB6:CJ6" si="9">IF(CB7="",NA(),CB7)</f>
        <v>134.16999999999999</v>
      </c>
      <c r="CC6" s="22">
        <f t="shared" si="9"/>
        <v>134.6</v>
      </c>
      <c r="CD6" s="22">
        <f t="shared" si="9"/>
        <v>132.61000000000001</v>
      </c>
      <c r="CE6" s="22">
        <f t="shared" si="9"/>
        <v>134.74</v>
      </c>
      <c r="CF6" s="22">
        <f t="shared" si="9"/>
        <v>174.97</v>
      </c>
      <c r="CG6" s="22">
        <f t="shared" si="9"/>
        <v>178.59</v>
      </c>
      <c r="CH6" s="22">
        <f t="shared" si="9"/>
        <v>178.92</v>
      </c>
      <c r="CI6" s="22">
        <f t="shared" si="9"/>
        <v>181.3</v>
      </c>
      <c r="CJ6" s="22">
        <f t="shared" si="9"/>
        <v>192.13</v>
      </c>
      <c r="CK6" s="21" t="str">
        <f>IF(CK7="","",IF(CK7="-","【-】","【"&amp;SUBSTITUTE(TEXT(CK7,"#,##0.00"),"-","△")&amp;"】"))</f>
        <v>【167.74】</v>
      </c>
      <c r="CL6" s="22">
        <f>IF(CL7="",NA(),CL7)</f>
        <v>71.16</v>
      </c>
      <c r="CM6" s="22">
        <f t="shared" ref="CM6:CU6" si="10">IF(CM7="",NA(),CM7)</f>
        <v>71.41</v>
      </c>
      <c r="CN6" s="22">
        <f t="shared" si="10"/>
        <v>92.12</v>
      </c>
      <c r="CO6" s="22">
        <f t="shared" si="10"/>
        <v>96.24</v>
      </c>
      <c r="CP6" s="22">
        <f t="shared" si="10"/>
        <v>77.010000000000005</v>
      </c>
      <c r="CQ6" s="22">
        <f t="shared" si="10"/>
        <v>55.63</v>
      </c>
      <c r="CR6" s="22">
        <f t="shared" si="10"/>
        <v>55.03</v>
      </c>
      <c r="CS6" s="22">
        <f t="shared" si="10"/>
        <v>55.14</v>
      </c>
      <c r="CT6" s="22">
        <f t="shared" si="10"/>
        <v>55.89</v>
      </c>
      <c r="CU6" s="22">
        <f t="shared" si="10"/>
        <v>53.87</v>
      </c>
      <c r="CV6" s="21" t="str">
        <f>IF(CV7="","",IF(CV7="-","【-】","【"&amp;SUBSTITUTE(TEXT(CV7,"#,##0.00"),"-","△")&amp;"】"))</f>
        <v>【60.29】</v>
      </c>
      <c r="CW6" s="22">
        <f>IF(CW7="",NA(),CW7)</f>
        <v>72.540000000000006</v>
      </c>
      <c r="CX6" s="22">
        <f t="shared" ref="CX6:DF6" si="11">IF(CX7="",NA(),CX7)</f>
        <v>72.45</v>
      </c>
      <c r="CY6" s="22">
        <f t="shared" si="11"/>
        <v>53.68</v>
      </c>
      <c r="CZ6" s="22">
        <f t="shared" si="11"/>
        <v>52.2</v>
      </c>
      <c r="DA6" s="22">
        <f t="shared" si="11"/>
        <v>58.25</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41.4</v>
      </c>
      <c r="DI6" s="22">
        <f t="shared" ref="DI6:DQ6" si="12">IF(DI7="",NA(),DI7)</f>
        <v>42.31</v>
      </c>
      <c r="DJ6" s="22">
        <f t="shared" si="12"/>
        <v>43.58</v>
      </c>
      <c r="DK6" s="22">
        <f t="shared" si="12"/>
        <v>44.81</v>
      </c>
      <c r="DL6" s="22">
        <f t="shared" si="12"/>
        <v>45.94</v>
      </c>
      <c r="DM6" s="22">
        <f t="shared" si="12"/>
        <v>48.05</v>
      </c>
      <c r="DN6" s="22">
        <f t="shared" si="12"/>
        <v>48.87</v>
      </c>
      <c r="DO6" s="22">
        <f t="shared" si="12"/>
        <v>49.92</v>
      </c>
      <c r="DP6" s="22">
        <f t="shared" si="12"/>
        <v>50.63</v>
      </c>
      <c r="DQ6" s="22">
        <f t="shared" si="12"/>
        <v>50.75</v>
      </c>
      <c r="DR6" s="21" t="str">
        <f>IF(DR7="","",IF(DR7="-","【-】","【"&amp;SUBSTITUTE(TEXT(DR7,"#,##0.00"),"-","△")&amp;"】"))</f>
        <v>【50.88】</v>
      </c>
      <c r="DS6" s="22">
        <f>IF(DS7="",NA(),DS7)</f>
        <v>7.35</v>
      </c>
      <c r="DT6" s="22">
        <f t="shared" ref="DT6:EB6" si="13">IF(DT7="",NA(),DT7)</f>
        <v>47.76</v>
      </c>
      <c r="DU6" s="22">
        <f t="shared" si="13"/>
        <v>78.87</v>
      </c>
      <c r="DV6" s="22">
        <f t="shared" si="13"/>
        <v>78.53</v>
      </c>
      <c r="DW6" s="22">
        <f t="shared" si="13"/>
        <v>77.95</v>
      </c>
      <c r="DX6" s="22">
        <f t="shared" si="13"/>
        <v>13.39</v>
      </c>
      <c r="DY6" s="22">
        <f t="shared" si="13"/>
        <v>14.85</v>
      </c>
      <c r="DZ6" s="22">
        <f t="shared" si="13"/>
        <v>16.88</v>
      </c>
      <c r="EA6" s="22">
        <f t="shared" si="13"/>
        <v>18.28</v>
      </c>
      <c r="EB6" s="22">
        <f t="shared" si="13"/>
        <v>21.14</v>
      </c>
      <c r="EC6" s="21" t="str">
        <f>IF(EC7="","",IF(EC7="-","【-】","【"&amp;SUBSTITUTE(TEXT(EC7,"#,##0.00"),"-","△")&amp;"】"))</f>
        <v>【22.30】</v>
      </c>
      <c r="ED6" s="22">
        <f>IF(ED7="",NA(),ED7)</f>
        <v>0.86</v>
      </c>
      <c r="EE6" s="22">
        <f t="shared" ref="EE6:EM6" si="14">IF(EE7="",NA(),EE7)</f>
        <v>0.77</v>
      </c>
      <c r="EF6" s="22">
        <f t="shared" si="14"/>
        <v>0.56000000000000005</v>
      </c>
      <c r="EG6" s="22">
        <f t="shared" si="14"/>
        <v>0.89</v>
      </c>
      <c r="EH6" s="22">
        <f t="shared" si="14"/>
        <v>1.21</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15">
      <c r="A7" s="15"/>
      <c r="B7" s="24">
        <v>2021</v>
      </c>
      <c r="C7" s="24">
        <v>242128</v>
      </c>
      <c r="D7" s="24">
        <v>46</v>
      </c>
      <c r="E7" s="24">
        <v>1</v>
      </c>
      <c r="F7" s="24">
        <v>0</v>
      </c>
      <c r="G7" s="24">
        <v>1</v>
      </c>
      <c r="H7" s="24" t="s">
        <v>93</v>
      </c>
      <c r="I7" s="24" t="s">
        <v>94</v>
      </c>
      <c r="J7" s="24" t="s">
        <v>95</v>
      </c>
      <c r="K7" s="24" t="s">
        <v>96</v>
      </c>
      <c r="L7" s="24" t="s">
        <v>97</v>
      </c>
      <c r="M7" s="24" t="s">
        <v>98</v>
      </c>
      <c r="N7" s="25" t="s">
        <v>99</v>
      </c>
      <c r="O7" s="25">
        <v>59.42</v>
      </c>
      <c r="P7" s="25">
        <v>92.62</v>
      </c>
      <c r="Q7" s="25">
        <v>2310</v>
      </c>
      <c r="R7" s="25">
        <v>16112</v>
      </c>
      <c r="S7" s="25">
        <v>373.35</v>
      </c>
      <c r="T7" s="25">
        <v>43.16</v>
      </c>
      <c r="U7" s="25">
        <v>14705</v>
      </c>
      <c r="V7" s="25">
        <v>18.940000000000001</v>
      </c>
      <c r="W7" s="25">
        <v>776.4</v>
      </c>
      <c r="X7" s="25">
        <v>99.63</v>
      </c>
      <c r="Y7" s="25">
        <v>99.04</v>
      </c>
      <c r="Z7" s="25">
        <v>100.39</v>
      </c>
      <c r="AA7" s="25">
        <v>102.45</v>
      </c>
      <c r="AB7" s="25">
        <v>100.61</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104.53</v>
      </c>
      <c r="AU7" s="25">
        <v>117.25</v>
      </c>
      <c r="AV7" s="25">
        <v>101.87</v>
      </c>
      <c r="AW7" s="25">
        <v>124.99</v>
      </c>
      <c r="AX7" s="25">
        <v>132.07</v>
      </c>
      <c r="AY7" s="25">
        <v>359.47</v>
      </c>
      <c r="AZ7" s="25">
        <v>369.69</v>
      </c>
      <c r="BA7" s="25">
        <v>379.08</v>
      </c>
      <c r="BB7" s="25">
        <v>367.55</v>
      </c>
      <c r="BC7" s="25">
        <v>384.23</v>
      </c>
      <c r="BD7" s="25">
        <v>261.51</v>
      </c>
      <c r="BE7" s="25">
        <v>575.73</v>
      </c>
      <c r="BF7" s="25">
        <v>538.66999999999996</v>
      </c>
      <c r="BG7" s="25">
        <v>530.42999999999995</v>
      </c>
      <c r="BH7" s="25">
        <v>491.11</v>
      </c>
      <c r="BI7" s="25">
        <v>463.04</v>
      </c>
      <c r="BJ7" s="25">
        <v>401.79</v>
      </c>
      <c r="BK7" s="25">
        <v>402.99</v>
      </c>
      <c r="BL7" s="25">
        <v>398.98</v>
      </c>
      <c r="BM7" s="25">
        <v>418.68</v>
      </c>
      <c r="BN7" s="25">
        <v>439.43</v>
      </c>
      <c r="BO7" s="25">
        <v>265.16000000000003</v>
      </c>
      <c r="BP7" s="25">
        <v>96.05</v>
      </c>
      <c r="BQ7" s="25">
        <v>95.67</v>
      </c>
      <c r="BR7" s="25">
        <v>97.19</v>
      </c>
      <c r="BS7" s="25">
        <v>98.7</v>
      </c>
      <c r="BT7" s="25">
        <v>97.77</v>
      </c>
      <c r="BU7" s="25">
        <v>100.12</v>
      </c>
      <c r="BV7" s="25">
        <v>98.66</v>
      </c>
      <c r="BW7" s="25">
        <v>98.64</v>
      </c>
      <c r="BX7" s="25">
        <v>94.78</v>
      </c>
      <c r="BY7" s="25">
        <v>94.41</v>
      </c>
      <c r="BZ7" s="25">
        <v>102.35</v>
      </c>
      <c r="CA7" s="25">
        <v>135.25</v>
      </c>
      <c r="CB7" s="25">
        <v>134.16999999999999</v>
      </c>
      <c r="CC7" s="25">
        <v>134.6</v>
      </c>
      <c r="CD7" s="25">
        <v>132.61000000000001</v>
      </c>
      <c r="CE7" s="25">
        <v>134.74</v>
      </c>
      <c r="CF7" s="25">
        <v>174.97</v>
      </c>
      <c r="CG7" s="25">
        <v>178.59</v>
      </c>
      <c r="CH7" s="25">
        <v>178.92</v>
      </c>
      <c r="CI7" s="25">
        <v>181.3</v>
      </c>
      <c r="CJ7" s="25">
        <v>192.13</v>
      </c>
      <c r="CK7" s="25">
        <v>167.74</v>
      </c>
      <c r="CL7" s="25">
        <v>71.16</v>
      </c>
      <c r="CM7" s="25">
        <v>71.41</v>
      </c>
      <c r="CN7" s="25">
        <v>92.12</v>
      </c>
      <c r="CO7" s="25">
        <v>96.24</v>
      </c>
      <c r="CP7" s="25">
        <v>77.010000000000005</v>
      </c>
      <c r="CQ7" s="25">
        <v>55.63</v>
      </c>
      <c r="CR7" s="25">
        <v>55.03</v>
      </c>
      <c r="CS7" s="25">
        <v>55.14</v>
      </c>
      <c r="CT7" s="25">
        <v>55.89</v>
      </c>
      <c r="CU7" s="25">
        <v>53.87</v>
      </c>
      <c r="CV7" s="25">
        <v>60.29</v>
      </c>
      <c r="CW7" s="25">
        <v>72.540000000000006</v>
      </c>
      <c r="CX7" s="25">
        <v>72.45</v>
      </c>
      <c r="CY7" s="25">
        <v>53.68</v>
      </c>
      <c r="CZ7" s="25">
        <v>52.2</v>
      </c>
      <c r="DA7" s="25">
        <v>58.25</v>
      </c>
      <c r="DB7" s="25">
        <v>82.04</v>
      </c>
      <c r="DC7" s="25">
        <v>81.900000000000006</v>
      </c>
      <c r="DD7" s="25">
        <v>81.39</v>
      </c>
      <c r="DE7" s="25">
        <v>81.27</v>
      </c>
      <c r="DF7" s="25">
        <v>79.489999999999995</v>
      </c>
      <c r="DG7" s="25">
        <v>90.12</v>
      </c>
      <c r="DH7" s="25">
        <v>41.4</v>
      </c>
      <c r="DI7" s="25">
        <v>42.31</v>
      </c>
      <c r="DJ7" s="25">
        <v>43.58</v>
      </c>
      <c r="DK7" s="25">
        <v>44.81</v>
      </c>
      <c r="DL7" s="25">
        <v>45.94</v>
      </c>
      <c r="DM7" s="25">
        <v>48.05</v>
      </c>
      <c r="DN7" s="25">
        <v>48.87</v>
      </c>
      <c r="DO7" s="25">
        <v>49.92</v>
      </c>
      <c r="DP7" s="25">
        <v>50.63</v>
      </c>
      <c r="DQ7" s="25">
        <v>50.75</v>
      </c>
      <c r="DR7" s="25">
        <v>50.88</v>
      </c>
      <c r="DS7" s="25">
        <v>7.35</v>
      </c>
      <c r="DT7" s="25">
        <v>47.76</v>
      </c>
      <c r="DU7" s="25">
        <v>78.87</v>
      </c>
      <c r="DV7" s="25">
        <v>78.53</v>
      </c>
      <c r="DW7" s="25">
        <v>77.95</v>
      </c>
      <c r="DX7" s="25">
        <v>13.39</v>
      </c>
      <c r="DY7" s="25">
        <v>14.85</v>
      </c>
      <c r="DZ7" s="25">
        <v>16.88</v>
      </c>
      <c r="EA7" s="25">
        <v>18.28</v>
      </c>
      <c r="EB7" s="25">
        <v>21.14</v>
      </c>
      <c r="EC7" s="25">
        <v>22.3</v>
      </c>
      <c r="ED7" s="25">
        <v>0.86</v>
      </c>
      <c r="EE7" s="25">
        <v>0.77</v>
      </c>
      <c r="EF7" s="25">
        <v>0.56000000000000005</v>
      </c>
      <c r="EG7" s="25">
        <v>0.89</v>
      </c>
      <c r="EH7" s="25">
        <v>1.21</v>
      </c>
      <c r="EI7" s="25">
        <v>0.54</v>
      </c>
      <c r="EJ7" s="25">
        <v>0.5</v>
      </c>
      <c r="EK7" s="25">
        <v>0.52</v>
      </c>
      <c r="EL7" s="25">
        <v>0.53</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2022-12-01T01:00:37Z</dcterms:created>
  <dcterms:modified xsi:type="dcterms:W3CDTF">2023-01-17T07:34:43Z</dcterms:modified>
  <cp:category/>
</cp:coreProperties>
</file>