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11\Desktop\【経営比較分析表】2021_242098_46_010\回答\"/>
    </mc:Choice>
  </mc:AlternateContent>
  <workbookProtection workbookAlgorithmName="SHA-512" workbookHashValue="ZiSUFoslMpnn9xoKw1nXwQgNT6uo5gTuAAunO32/V6Q5VJcYZihRenhGZwZxYYAtbfH5EOPrLUiWjb80kvN11g==" workbookSaltValue="5zNYLLVtkt5sqVozJP25a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<sst xmlns="http://schemas.openxmlformats.org/spreadsheetml/2006/main" count="228" uniqueCount="114">
  <si>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</si>
  <si>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</si>
  <si>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</si>
  <si>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</si>
  <si>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</si>
  <si>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</si>
  <si>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</si>
  <si>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</si>
  <si>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</si>
  <si>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</si>
  <si>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</si>
  <si>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</si>
  <si>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</si>
  <si>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</si>
  <si>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</si>
  <si>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</si>
  <si>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</si>
  <si>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</si>
  <si>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</si>
  <si>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</si>
  <si>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</si>
  <si>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</si>
  <si>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</si>
  <si>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</si>
  <si>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</si>
  <si>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</si>
  <si>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</si>
  <si>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</si>
  <si>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</si>
  <si>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</si>
  <si>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</si>
  <si>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</si>
  <si>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</si>
  <si>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</si>
  <si>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</si>
  <si>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</si>
  <si>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</si>
  <si>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</si>
  <si>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</si>
  <si>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</si>
  <si>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</si>
  <si>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</si>
  <si>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</si>
  <si>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</si>
  <si>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</si>
  <si>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</si>
  <si>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</si>
  <si>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</si>
  <si>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</si>
  <si>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</si>
  <si>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</si>
  <si>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</si>
  <si>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</si>
  <si>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</si>
  <si>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</si>
  <si>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</si>
  <si>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</si>
  <si>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</si>
  <si>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</si>
  <si>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</si>
  <si>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</si>
  <si>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</si>
  <si>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</si>
  <si>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</si>
  <si>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</si>
  <si>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</si>
  <si>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</si>
  <si>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</si>
  <si>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</si>
  <si>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</si>
  <si>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</si>
  <si>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</si>
  <si>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</si>
  <si>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</si>
  <si>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</si>
  <si>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</si>
  <si>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</si>
  <si>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</si>
  <si>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</si>
  <si>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</si>
  <si>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</si>
  <si>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</si>
  <si>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</si>
  <si>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</si>
  <si>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</si>
  <si>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</si>
  <si>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</si>
  <si>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</si>
  <si>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</si>
  <si>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</si>
  <si>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</si>
  <si>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</si>
  <si>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</si>
  <si>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尾鷲市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</si>
  <si>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</si>
  <si>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</si>
  <si>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</si>
  <si>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</si>
  <si>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</si>
  <si>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</si>
  <si>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</si>
  <si>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</si>
  <si>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</si>
  <si>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</si>
  <si>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</si>
  <si>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</si>
  <si>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</si>
  <si>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</si>
  <si>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</si>
  <si>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</si>
  <si>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</si>
  <si>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人口減少による料金収入の減少に伴い、今後も低下が続くと考えられる。また、企業債残高対給水収益比率についても、類似団体より高めで推移しており、今後は厳しい経営状態となっていくと考えられる。しかし、現状としては経営に関する指標は適正な値を示しており、類似団体との比較においてもおおむね良好な経営状況であると判断できる。</t>
    <phoneticPr fontId="4"/>
  </si>
  <si>
    <t>　現状としては、おおむね良好な経営状態であると判断できるが、人口減少による料金収入の減少と資産の経年化による更新需要の増加など、今後は厳しい経営状況になると考えらえる。
　安定的な経営を続けていくために策定した、経営戦略に基づき料金改定や適切な設備投資を行い、より一層の経費削減と漏水調査・修繕による有収率の向上と長寿命化を図りながら、効率的に経営をしていく必要がある。</t>
    <phoneticPr fontId="4"/>
  </si>
  <si>
    <t>　有収率は若干改善したものの、管路経年比率が上昇、管路更新率が低下している状況である。
　今後も設備・管路更新需要の増加が懸念されるため、中長期的な投資財源計画により、財源を考慮した計画的な更新を行うとともに、漏水調査・修繕による有収率の向上の対策を行っていく。</t>
    <rPh sb="1" eb="4">
      <t>ユウシュウリツ</t>
    </rPh>
    <rPh sb="5" eb="7">
      <t>ジャッカン</t>
    </rPh>
    <rPh sb="7" eb="9">
      <t>カイゼン</t>
    </rPh>
    <rPh sb="25" eb="27">
      <t>カンロ</t>
    </rPh>
    <rPh sb="27" eb="29">
      <t>コウシン</t>
    </rPh>
    <rPh sb="29" eb="30">
      <t>リツ</t>
    </rPh>
    <rPh sb="31" eb="33">
      <t>テイカ</t>
    </rPh>
    <rPh sb="37" eb="39">
      <t>ジョウキョウ</t>
    </rPh>
    <rPh sb="45" eb="47">
      <t>コンゴ</t>
    </rPh>
    <rPh sb="48" eb="50">
      <t>セツビ</t>
    </rPh>
    <rPh sb="51" eb="53">
      <t>カンロ</t>
    </rPh>
    <rPh sb="53" eb="55">
      <t>コウシン</t>
    </rPh>
    <rPh sb="55" eb="57">
      <t>ジュヨウ</t>
    </rPh>
    <rPh sb="58" eb="60">
      <t>ゾウカ</t>
    </rPh>
    <rPh sb="61" eb="63">
      <t>ケネン</t>
    </rPh>
    <rPh sb="69" eb="73">
      <t>チュウチョウキテキ</t>
    </rPh>
    <rPh sb="74" eb="76">
      <t>トウシ</t>
    </rPh>
    <rPh sb="76" eb="78">
      <t>ザイゲン</t>
    </rPh>
    <rPh sb="78" eb="80">
      <t>ケイカク</t>
    </rPh>
    <rPh sb="84" eb="86">
      <t>ザイゲン</t>
    </rPh>
    <rPh sb="87" eb="89">
      <t>コウリョ</t>
    </rPh>
    <rPh sb="91" eb="94">
      <t>ケイカクテキ</t>
    </rPh>
    <rPh sb="95" eb="97">
      <t>コウシン</t>
    </rPh>
    <rPh sb="98" eb="99">
      <t>オコナ</t>
    </rPh>
    <rPh sb="105" eb="107">
      <t>ロウスイ</t>
    </rPh>
    <rPh sb="107" eb="109">
      <t>チョウサ</t>
    </rPh>
    <rPh sb="110" eb="112">
      <t>シュウゼン</t>
    </rPh>
    <rPh sb="115" eb="118">
      <t>ユウシュウリツ</t>
    </rPh>
    <rPh sb="119" eb="121">
      <t>コウジョウ</t>
    </rPh>
    <rPh sb="122" eb="124">
      <t>タイサク</t>
    </rPh>
    <rPh sb="125" eb="12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</si>
</sst>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0.33</c:v>
                </c:pt>
                <c:pt idx="1">
                  <c:v>0.41</c:v>
                </c:pt>
                <c:pt idx="2">
                  <c:v>0.47</c:v>
                </c:pt>
                <c:pt idx="3">
                  <c:v>0.52</c:v>
                </c:pt>
                <c:pt idx="4">
                  <c:v>0.44</c:v>
                </c:pt>
              </c:numCache>
            </c:numRef>
          </c:val>
          <c:extLst>
            <c:ext xmlns:c16="http://schemas.microsoft.com/office/drawing/2014/chart" uri="{C3380CC4-5D6E-409C-BE32-E72D297353CC}">
              <c16:uniqueId val="{00000000-4219-4E87-B8DA-F27C52FEE1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4219-4E87-B8DA-F27C52FEE1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60.26</c:v>
                </c:pt>
                <c:pt idx="1">
                  <c:v>66.16</c:v>
                </c:pt>
                <c:pt idx="2">
                  <c:v>63.08</c:v>
                </c:pt>
                <c:pt idx="3">
                  <c:v>60.64</c:v>
                </c:pt>
                <c:pt idx="4">
                  <c:v>58.84</c:v>
                </c:pt>
              </c:numCache>
            </c:numRef>
          </c:val>
          <c:extLst>
            <c:ext xmlns:c16="http://schemas.microsoft.com/office/drawing/2014/chart" uri="{C3380CC4-5D6E-409C-BE32-E72D297353CC}">
              <c16:uniqueId val="{00000000-A80E-4849-9582-00FFFC1E10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A80E-4849-9582-00FFFC1E10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69.25</c:v>
                </c:pt>
                <c:pt idx="1">
                  <c:v>68.17</c:v>
                </c:pt>
                <c:pt idx="2">
                  <c:v>68.010000000000005</c:v>
                </c:pt>
                <c:pt idx="3">
                  <c:v>70.94</c:v>
                </c:pt>
                <c:pt idx="4">
                  <c:v>72.36</c:v>
                </c:pt>
              </c:numCache>
            </c:numRef>
          </c:val>
          <c:extLst>
            <c:ext xmlns:c16="http://schemas.microsoft.com/office/drawing/2014/chart" uri="{C3380CC4-5D6E-409C-BE32-E72D297353CC}">
              <c16:uniqueId val="{00000000-BDC7-4F8A-AD65-DB50F9EE6F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BDC7-4F8A-AD65-DB50F9EE6F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110.27</c:v>
                </c:pt>
                <c:pt idx="1">
                  <c:v>105.13</c:v>
                </c:pt>
                <c:pt idx="2">
                  <c:v>105</c:v>
                </c:pt>
                <c:pt idx="3">
                  <c:v>105.61</c:v>
                </c:pt>
                <c:pt idx="4">
                  <c:v>105.61</c:v>
                </c:pt>
              </c:numCache>
            </c:numRef>
          </c:val>
          <c:extLst>
            <c:ext xmlns:c16="http://schemas.microsoft.com/office/drawing/2014/chart" uri="{C3380CC4-5D6E-409C-BE32-E72D297353CC}">
              <c16:uniqueId val="{00000000-3808-4D87-BCC1-30D7114634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808-4D87-BCC1-30D7114634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50.17</c:v>
                </c:pt>
                <c:pt idx="1">
                  <c:v>51.87</c:v>
                </c:pt>
                <c:pt idx="2">
                  <c:v>53.42</c:v>
                </c:pt>
                <c:pt idx="3">
                  <c:v>55.15</c:v>
                </c:pt>
                <c:pt idx="4">
                  <c:v>56.69</c:v>
                </c:pt>
              </c:numCache>
            </c:numRef>
          </c:val>
          <c:extLst>
            <c:ext xmlns:c16="http://schemas.microsoft.com/office/drawing/2014/chart" uri="{C3380CC4-5D6E-409C-BE32-E72D297353CC}">
              <c16:uniqueId val="{00000000-9C13-434D-9603-09C318547F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C13-434D-9603-09C318547F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13.94</c:v>
                </c:pt>
                <c:pt idx="1">
                  <c:v>15.29</c:v>
                </c:pt>
                <c:pt idx="2">
                  <c:v>16.86</c:v>
                </c:pt>
                <c:pt idx="3">
                  <c:v>19.57</c:v>
                </c:pt>
                <c:pt idx="4">
                  <c:v>27.23</c:v>
                </c:pt>
              </c:numCache>
            </c:numRef>
          </c:val>
          <c:extLst>
            <c:ext xmlns:c16="http://schemas.microsoft.com/office/drawing/2014/chart" uri="{C3380CC4-5D6E-409C-BE32-E72D297353CC}">
              <c16:uniqueId val="{00000000-B25D-4A4F-8A92-E8435B52BA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B25D-4A4F-8A92-E8435B52BA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E9-4B35-A743-79514A111F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BFE9-4B35-A743-79514A111F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300.26</c:v>
                </c:pt>
                <c:pt idx="1">
                  <c:v>271.62</c:v>
                </c:pt>
                <c:pt idx="2">
                  <c:v>259.22000000000003</c:v>
                </c:pt>
                <c:pt idx="3">
                  <c:v>245.34</c:v>
                </c:pt>
                <c:pt idx="4">
                  <c:v>246.95</c:v>
                </c:pt>
              </c:numCache>
            </c:numRef>
          </c:val>
          <c:extLst>
            <c:ext xmlns:c16="http://schemas.microsoft.com/office/drawing/2014/chart" uri="{C3380CC4-5D6E-409C-BE32-E72D297353CC}">
              <c16:uniqueId val="{00000000-627C-4823-8659-FDA3AF469B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627C-4823-8659-FDA3AF469B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626.16999999999996</c:v>
                </c:pt>
                <c:pt idx="1">
                  <c:v>610.01</c:v>
                </c:pt>
                <c:pt idx="2">
                  <c:v>606.07000000000005</c:v>
                </c:pt>
                <c:pt idx="3">
                  <c:v>619.66</c:v>
                </c:pt>
                <c:pt idx="4">
                  <c:v>537.80999999999995</c:v>
                </c:pt>
              </c:numCache>
            </c:numRef>
          </c:val>
          <c:extLst>
            <c:ext xmlns:c16="http://schemas.microsoft.com/office/drawing/2014/chart" uri="{C3380CC4-5D6E-409C-BE32-E72D297353CC}">
              <c16:uniqueId val="{00000000-3136-426B-9583-31DA2B8CDE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3136-426B-9583-31DA2B8CDE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105.4</c:v>
                </c:pt>
                <c:pt idx="1">
                  <c:v>100.97</c:v>
                </c:pt>
                <c:pt idx="2">
                  <c:v>100.67</c:v>
                </c:pt>
                <c:pt idx="3">
                  <c:v>93.2</c:v>
                </c:pt>
                <c:pt idx="4">
                  <c:v>101.47</c:v>
                </c:pt>
              </c:numCache>
            </c:numRef>
          </c:val>
          <c:extLst>
            <c:ext xmlns:c16="http://schemas.microsoft.com/office/drawing/2014/chart" uri="{C3380CC4-5D6E-409C-BE32-E72D297353CC}">
              <c16:uniqueId val="{00000000-09CE-45DC-80D4-04C1FBDF63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09CE-45DC-80D4-04C1FBDF63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173.83</c:v>
                </c:pt>
                <c:pt idx="1">
                  <c:v>181.46</c:v>
                </c:pt>
                <c:pt idx="2">
                  <c:v>180.8</c:v>
                </c:pt>
                <c:pt idx="3">
                  <c:v>178.58</c:v>
                </c:pt>
                <c:pt idx="4">
                  <c:v>177.77</c:v>
                </c:pt>
              </c:numCache>
            </c:numRef>
          </c:val>
          <c:extLst>
            <c:ext xmlns:c16="http://schemas.microsoft.com/office/drawing/2014/chart" uri="{C3380CC4-5D6E-409C-BE32-E72D297353CC}">
              <c16:uniqueId val="{00000000-24A4-4372-9328-B56FC74103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24A4-4372-9328-B56FC74103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2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三重県　尾鷲市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16802</v>
      </c>
      <c r="AM8" s="59"/>
      <c r="AN8" s="59"/>
      <c r="AO8" s="59"/>
      <c r="AP8" s="59"/>
      <c r="AQ8" s="59"/>
      <c r="AR8" s="59"/>
      <c r="AS8" s="59"/>
      <c r="AT8" s="56">
        <f>データ!$S$6</f>
        <v>192.71</v>
      </c>
      <c r="AU8" s="57"/>
      <c r="AV8" s="57"/>
      <c r="AW8" s="57"/>
      <c r="AX8" s="57"/>
      <c r="AY8" s="57"/>
      <c r="AZ8" s="57"/>
      <c r="BA8" s="57"/>
      <c r="BB8" s="46">
        <f>データ!$T$6</f>
        <v>87.19</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54.6</v>
      </c>
      <c r="J10" s="57"/>
      <c r="K10" s="57"/>
      <c r="L10" s="57"/>
      <c r="M10" s="57"/>
      <c r="N10" s="57"/>
      <c r="O10" s="58"/>
      <c r="P10" s="46">
        <f>データ!$P$6</f>
        <v>99.94</v>
      </c>
      <c r="Q10" s="46"/>
      <c r="R10" s="46"/>
      <c r="S10" s="46"/>
      <c r="T10" s="46"/>
      <c r="U10" s="46"/>
      <c r="V10" s="46"/>
      <c r="W10" s="59">
        <f>データ!$Q$6</f>
        <v>3080</v>
      </c>
      <c r="X10" s="59"/>
      <c r="Y10" s="59"/>
      <c r="Z10" s="59"/>
      <c r="AA10" s="59"/>
      <c r="AB10" s="59"/>
      <c r="AC10" s="59"/>
      <c r="AD10" s="2"/>
      <c r="AE10" s="2"/>
      <c r="AF10" s="2"/>
      <c r="AG10" s="2"/>
      <c r="AH10" s="2"/>
      <c r="AI10" s="2"/>
      <c r="AJ10" s="2"/>
      <c r="AK10" s="2"/>
      <c r="AL10" s="59">
        <f>データ!$U$6</f>
        <v>16593</v>
      </c>
      <c r="AM10" s="59"/>
      <c r="AN10" s="59"/>
      <c r="AO10" s="59"/>
      <c r="AP10" s="59"/>
      <c r="AQ10" s="59"/>
      <c r="AR10" s="59"/>
      <c r="AS10" s="59"/>
      <c r="AT10" s="56">
        <f>データ!$V$6</f>
        <v>7</v>
      </c>
      <c r="AU10" s="57"/>
      <c r="AV10" s="57"/>
      <c r="AW10" s="57"/>
      <c r="AX10" s="57"/>
      <c r="AY10" s="57"/>
      <c r="AZ10" s="57"/>
      <c r="BA10" s="57"/>
      <c r="BB10" s="46">
        <f>データ!$W$6</f>
        <v>2370.4299999999998</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u8InvmG6X0R351WAdbTF8OuagIe/ZcP4+2Pvgni25w93bDvVFJdZUTnkUS1jhTfRONt3JCiyGQV6/cQPhjTBw==" saltValue="kAHu3hu04ul0DYRVhp52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242098</v>
      </c>
      <c r="D6" s="20">
        <f t="shared" si="3"/>
        <v>46</v>
      </c>
      <c r="E6" s="20">
        <f t="shared" si="3"/>
        <v>1</v>
      </c>
      <c r="F6" s="20">
        <f t="shared" si="3"/>
        <v>0</v>
      </c>
      <c r="G6" s="20">
        <f t="shared" si="3"/>
        <v>1</v>
      </c>
      <c r="H6" s="20" t="str">
        <f t="shared" si="3"/>
        <v>三重県　尾鷲市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54.6</v>
      </c>
      <c r="P6" s="21">
        <f t="shared" si="3"/>
        <v>99.94</v>
      </c>
      <c r="Q6" s="21">
        <f t="shared" si="3"/>
        <v>3080</v>
      </c>
      <c r="R6" s="21">
        <f t="shared" si="3"/>
        <v>16802</v>
      </c>
      <c r="S6" s="21">
        <f t="shared" si="3"/>
        <v>192.71</v>
      </c>
      <c r="T6" s="21">
        <f t="shared" si="3"/>
        <v>87.19</v>
      </c>
      <c r="U6" s="21">
        <f t="shared" si="3"/>
        <v>16593</v>
      </c>
      <c r="V6" s="21">
        <f t="shared" si="3"/>
        <v>7</v>
      </c>
      <c r="W6" s="21">
        <f t="shared" si="3"/>
        <v>2370.4299999999998</v>
      </c>
      <c r="X6" s="22">
        <f>IF(X7="",NA(),X7)</f>
        <v>110.27</v>
      </c>
      <c r="Y6" s="22">
        <f t="shared" ref="Y6:AG6" si="4">IF(Y7="",NA(),Y7)</f>
        <v>105.13</v>
      </c>
      <c r="Z6" s="22">
        <f t="shared" si="4"/>
        <v>105</v>
      </c>
      <c r="AA6" s="22">
        <f t="shared" si="4"/>
        <v>105.61</v>
      </c>
      <c r="AB6" s="22">
        <f t="shared" si="4"/>
        <v>105.61</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300.26</v>
      </c>
      <c r="AU6" s="22">
        <f t="shared" ref="AU6:BC6" si="6">IF(AU7="",NA(),AU7)</f>
        <v>271.62</v>
      </c>
      <c r="AV6" s="22">
        <f t="shared" si="6"/>
        <v>259.22000000000003</v>
      </c>
      <c r="AW6" s="22">
        <f t="shared" si="6"/>
        <v>245.34</v>
      </c>
      <c r="AX6" s="22">
        <f t="shared" si="6"/>
        <v>246.95</v>
      </c>
      <c r="AY6" s="22">
        <f t="shared" si="6"/>
        <v>359.47</v>
      </c>
      <c r="AZ6" s="22">
        <f t="shared" si="6"/>
        <v>369.69</v>
      </c>
      <c r="BA6" s="22">
        <f t="shared" si="6"/>
        <v>379.08</v>
      </c>
      <c r="BB6" s="22">
        <f t="shared" si="6"/>
        <v>367.55</v>
      </c>
      <c r="BC6" s="22">
        <f t="shared" si="6"/>
        <v>378.56</v>
      </c>
      <c r="BD6" s="21" t="str">
        <f>IF(BD7="","",IF(BD7="-","【-】","【"&amp;SUBSTITUTE(TEXT(BD7,"#,##0.00"),"-","△")&amp;"】"))</f>
        <v>【261.51】</v>
      </c>
      <c r="BE6" s="22">
        <f>IF(BE7="",NA(),BE7)</f>
        <v>626.16999999999996</v>
      </c>
      <c r="BF6" s="22">
        <f t="shared" ref="BF6:BN6" si="7">IF(BF7="",NA(),BF7)</f>
        <v>610.01</v>
      </c>
      <c r="BG6" s="22">
        <f t="shared" si="7"/>
        <v>606.07000000000005</v>
      </c>
      <c r="BH6" s="22">
        <f t="shared" si="7"/>
        <v>619.66</v>
      </c>
      <c r="BI6" s="22">
        <f t="shared" si="7"/>
        <v>537.80999999999995</v>
      </c>
      <c r="BJ6" s="22">
        <f t="shared" si="7"/>
        <v>401.79</v>
      </c>
      <c r="BK6" s="22">
        <f t="shared" si="7"/>
        <v>402.99</v>
      </c>
      <c r="BL6" s="22">
        <f t="shared" si="7"/>
        <v>398.98</v>
      </c>
      <c r="BM6" s="22">
        <f t="shared" si="7"/>
        <v>418.68</v>
      </c>
      <c r="BN6" s="22">
        <f t="shared" si="7"/>
        <v>395.68</v>
      </c>
      <c r="BO6" s="21" t="str">
        <f>IF(BO7="","",IF(BO7="-","【-】","【"&amp;SUBSTITUTE(TEXT(BO7,"#,##0.00"),"-","△")&amp;"】"))</f>
        <v>【265.16】</v>
      </c>
      <c r="BP6" s="22">
        <f>IF(BP7="",NA(),BP7)</f>
        <v>105.4</v>
      </c>
      <c r="BQ6" s="22">
        <f t="shared" ref="BQ6:BY6" si="8">IF(BQ7="",NA(),BQ7)</f>
        <v>100.97</v>
      </c>
      <c r="BR6" s="22">
        <f t="shared" si="8"/>
        <v>100.67</v>
      </c>
      <c r="BS6" s="22">
        <f t="shared" si="8"/>
        <v>93.2</v>
      </c>
      <c r="BT6" s="22">
        <f t="shared" si="8"/>
        <v>101.47</v>
      </c>
      <c r="BU6" s="22">
        <f t="shared" si="8"/>
        <v>100.12</v>
      </c>
      <c r="BV6" s="22">
        <f t="shared" si="8"/>
        <v>98.66</v>
      </c>
      <c r="BW6" s="22">
        <f t="shared" si="8"/>
        <v>98.64</v>
      </c>
      <c r="BX6" s="22">
        <f t="shared" si="8"/>
        <v>94.78</v>
      </c>
      <c r="BY6" s="22">
        <f t="shared" si="8"/>
        <v>97.59</v>
      </c>
      <c r="BZ6" s="21" t="str">
        <f>IF(BZ7="","",IF(BZ7="-","【-】","【"&amp;SUBSTITUTE(TEXT(BZ7,"#,##0.00"),"-","△")&amp;"】"))</f>
        <v>【102.35】</v>
      </c>
      <c r="CA6" s="22">
        <f>IF(CA7="",NA(),CA7)</f>
        <v>173.83</v>
      </c>
      <c r="CB6" s="22">
        <f t="shared" ref="CB6:CJ6" si="9">IF(CB7="",NA(),CB7)</f>
        <v>181.46</v>
      </c>
      <c r="CC6" s="22">
        <f t="shared" si="9"/>
        <v>180.8</v>
      </c>
      <c r="CD6" s="22">
        <f t="shared" si="9"/>
        <v>178.58</v>
      </c>
      <c r="CE6" s="22">
        <f t="shared" si="9"/>
        <v>177.77</v>
      </c>
      <c r="CF6" s="22">
        <f t="shared" si="9"/>
        <v>174.97</v>
      </c>
      <c r="CG6" s="22">
        <f t="shared" si="9"/>
        <v>178.59</v>
      </c>
      <c r="CH6" s="22">
        <f t="shared" si="9"/>
        <v>178.92</v>
      </c>
      <c r="CI6" s="22">
        <f t="shared" si="9"/>
        <v>181.3</v>
      </c>
      <c r="CJ6" s="22">
        <f t="shared" si="9"/>
        <v>181.71</v>
      </c>
      <c r="CK6" s="21" t="str">
        <f>IF(CK7="","",IF(CK7="-","【-】","【"&amp;SUBSTITUTE(TEXT(CK7,"#,##0.00"),"-","△")&amp;"】"))</f>
        <v>【167.74】</v>
      </c>
      <c r="CL6" s="22">
        <f>IF(CL7="",NA(),CL7)</f>
        <v>60.26</v>
      </c>
      <c r="CM6" s="22">
        <f t="shared" ref="CM6:CU6" si="10">IF(CM7="",NA(),CM7)</f>
        <v>66.16</v>
      </c>
      <c r="CN6" s="22">
        <f t="shared" si="10"/>
        <v>63.08</v>
      </c>
      <c r="CO6" s="22">
        <f t="shared" si="10"/>
        <v>60.64</v>
      </c>
      <c r="CP6" s="22">
        <f t="shared" si="10"/>
        <v>58.84</v>
      </c>
      <c r="CQ6" s="22">
        <f t="shared" si="10"/>
        <v>55.63</v>
      </c>
      <c r="CR6" s="22">
        <f t="shared" si="10"/>
        <v>55.03</v>
      </c>
      <c r="CS6" s="22">
        <f t="shared" si="10"/>
        <v>55.14</v>
      </c>
      <c r="CT6" s="22">
        <f t="shared" si="10"/>
        <v>55.89</v>
      </c>
      <c r="CU6" s="22">
        <f t="shared" si="10"/>
        <v>55.72</v>
      </c>
      <c r="CV6" s="21" t="str">
        <f>IF(CV7="","",IF(CV7="-","【-】","【"&amp;SUBSTITUTE(TEXT(CV7,"#,##0.00"),"-","△")&amp;"】"))</f>
        <v>【60.29】</v>
      </c>
      <c r="CW6" s="22">
        <f>IF(CW7="",NA(),CW7)</f>
        <v>69.25</v>
      </c>
      <c r="CX6" s="22">
        <f t="shared" ref="CX6:DF6" si="11">IF(CX7="",NA(),CX7)</f>
        <v>68.17</v>
      </c>
      <c r="CY6" s="22">
        <f t="shared" si="11"/>
        <v>68.010000000000005</v>
      </c>
      <c r="CZ6" s="22">
        <f t="shared" si="11"/>
        <v>70.94</v>
      </c>
      <c r="DA6" s="22">
        <f t="shared" si="11"/>
        <v>72.36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50.17</v>
      </c>
      <c r="DI6" s="22">
        <f t="shared" ref="DI6:DQ6" si="12">IF(DI7="",NA(),DI7)</f>
        <v>51.87</v>
      </c>
      <c r="DJ6" s="22">
        <f t="shared" si="12"/>
        <v>53.42</v>
      </c>
      <c r="DK6" s="22">
        <f t="shared" si="12"/>
        <v>55.15</v>
      </c>
      <c r="DL6" s="22">
        <f t="shared" si="12"/>
        <v>56.69</v>
      </c>
      <c r="DM6" s="22">
        <f t="shared" si="12"/>
        <v>48.05</v>
      </c>
      <c r="DN6" s="22">
        <f t="shared" si="12"/>
        <v>48.87</v>
      </c>
      <c r="DO6" s="22">
        <f t="shared" si="12"/>
        <v>49.92</v>
      </c>
      <c r="DP6" s="22">
        <f t="shared" si="12"/>
        <v>50.63</v>
      </c>
      <c r="DQ6" s="22">
        <f t="shared" si="12"/>
        <v>51.29</v>
      </c>
      <c r="DR6" s="21" t="str">
        <f>IF(DR7="","",IF(DR7="-","【-】","【"&amp;SUBSTITUTE(TEXT(DR7,"#,##0.00"),"-","△")&amp;"】"))</f>
        <v>【50.88】</v>
      </c>
      <c r="DS6" s="22">
        <f>IF(DS7="",NA(),DS7)</f>
        <v>13.94</v>
      </c>
      <c r="DT6" s="22">
        <f t="shared" ref="DT6:EB6" si="13">IF(DT7="",NA(),DT7)</f>
        <v>15.29</v>
      </c>
      <c r="DU6" s="22">
        <f t="shared" si="13"/>
        <v>16.86</v>
      </c>
      <c r="DV6" s="22">
        <f t="shared" si="13"/>
        <v>19.57</v>
      </c>
      <c r="DW6" s="22">
        <f t="shared" si="13"/>
        <v>27.23</v>
      </c>
      <c r="DX6" s="22">
        <f t="shared" si="13"/>
        <v>13.39</v>
      </c>
      <c r="DY6" s="22">
        <f t="shared" si="13"/>
        <v>14.85</v>
      </c>
      <c r="DZ6" s="22">
        <f t="shared" si="13"/>
        <v>16.88</v>
      </c>
      <c r="EA6" s="22">
        <f t="shared" si="13"/>
        <v>18.28</v>
      </c>
      <c r="EB6" s="22">
        <f t="shared" si="13"/>
        <v>19.61</v>
      </c>
      <c r="EC6" s="21" t="str">
        <f>IF(EC7="","",IF(EC7="-","【-】","【"&amp;SUBSTITUTE(TEXT(EC7,"#,##0.00"),"-","△")&amp;"】"))</f>
        <v>【22.30】</v>
      </c>
      <c r="ED6" s="22">
        <f>IF(ED7="",NA(),ED7)</f>
        <v>0.33</v>
      </c>
      <c r="EE6" s="22">
        <f t="shared" ref="EE6:EM6" si="14">IF(EE7="",NA(),EE7)</f>
        <v>0.41</v>
      </c>
      <c r="EF6" s="22">
        <f t="shared" si="14"/>
        <v>0.47</v>
      </c>
      <c r="EG6" s="22">
        <f t="shared" si="14"/>
        <v>0.52</v>
      </c>
      <c r="EH6" s="22">
        <f t="shared" si="14"/>
        <v>0.44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242098</v>
      </c>
      <c r="D7" s="24">
        <v>46</v>
      </c>
      <c r="E7" s="24">
        <v>1</v>
      </c>
      <c r="F7" s="24">
        <v>0</v>
      </c>
      <c r="G7" s="24">
        <v>1</v>
      </c>
      <c r="H7" s="24" t="s">
        <v>93</v>
      </c>
      <c r="I7" s="24" t="s">
        <v>94</v>
      </c>
      <c r="J7" s="24" t="s">
        <v>95</v>
      </c>
      <c r="K7" s="24" t="s">
        <v>96</v>
      </c>
      <c r="L7" s="24" t="s">
        <v>97</v>
      </c>
      <c r="M7" s="24" t="s">
        <v>98</v>
      </c>
      <c r="N7" s="25" t="s">
        <v>99</v>
      </c>
      <c r="O7" s="25">
        <v>54.6</v>
      </c>
      <c r="P7" s="25">
        <v>99.94</v>
      </c>
      <c r="Q7" s="25">
        <v>3080</v>
      </c>
      <c r="R7" s="25">
        <v>16802</v>
      </c>
      <c r="S7" s="25">
        <v>192.71</v>
      </c>
      <c r="T7" s="25">
        <v>87.19</v>
      </c>
      <c r="U7" s="25">
        <v>16593</v>
      </c>
      <c r="V7" s="25">
        <v>7</v>
      </c>
      <c r="W7" s="25">
        <v>2370.4299999999998</v>
      </c>
      <c r="X7" s="25">
        <v>110.27</v>
      </c>
      <c r="Y7" s="25">
        <v>105.13</v>
      </c>
      <c r="Z7" s="25">
        <v>105</v>
      </c>
      <c r="AA7" s="25">
        <v>105.61</v>
      </c>
      <c r="AB7" s="25">
        <v>105.61</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300.26</v>
      </c>
      <c r="AU7" s="25">
        <v>271.62</v>
      </c>
      <c r="AV7" s="25">
        <v>259.22000000000003</v>
      </c>
      <c r="AW7" s="25">
        <v>245.34</v>
      </c>
      <c r="AX7" s="25">
        <v>246.95</v>
      </c>
      <c r="AY7" s="25">
        <v>359.47</v>
      </c>
      <c r="AZ7" s="25">
        <v>369.69</v>
      </c>
      <c r="BA7" s="25">
        <v>379.08</v>
      </c>
      <c r="BB7" s="25">
        <v>367.55</v>
      </c>
      <c r="BC7" s="25">
        <v>378.56</v>
      </c>
      <c r="BD7" s="25">
        <v>261.51</v>
      </c>
      <c r="BE7" s="25">
        <v>626.16999999999996</v>
      </c>
      <c r="BF7" s="25">
        <v>610.01</v>
      </c>
      <c r="BG7" s="25">
        <v>606.07000000000005</v>
      </c>
      <c r="BH7" s="25">
        <v>619.66</v>
      </c>
      <c r="BI7" s="25">
        <v>537.80999999999995</v>
      </c>
      <c r="BJ7" s="25">
        <v>401.79</v>
      </c>
      <c r="BK7" s="25">
        <v>402.99</v>
      </c>
      <c r="BL7" s="25">
        <v>398.98</v>
      </c>
      <c r="BM7" s="25">
        <v>418.68</v>
      </c>
      <c r="BN7" s="25">
        <v>395.68</v>
      </c>
      <c r="BO7" s="25">
        <v>265.16000000000003</v>
      </c>
      <c r="BP7" s="25">
        <v>105.4</v>
      </c>
      <c r="BQ7" s="25">
        <v>100.97</v>
      </c>
      <c r="BR7" s="25">
        <v>100.67</v>
      </c>
      <c r="BS7" s="25">
        <v>93.2</v>
      </c>
      <c r="BT7" s="25">
        <v>101.47</v>
      </c>
      <c r="BU7" s="25">
        <v>100.12</v>
      </c>
      <c r="BV7" s="25">
        <v>98.66</v>
      </c>
      <c r="BW7" s="25">
        <v>98.64</v>
      </c>
      <c r="BX7" s="25">
        <v>94.78</v>
      </c>
      <c r="BY7" s="25">
        <v>97.59</v>
      </c>
      <c r="BZ7" s="25">
        <v>102.35</v>
      </c>
      <c r="CA7" s="25">
        <v>173.83</v>
      </c>
      <c r="CB7" s="25">
        <v>181.46</v>
      </c>
      <c r="CC7" s="25">
        <v>180.8</v>
      </c>
      <c r="CD7" s="25">
        <v>178.58</v>
      </c>
      <c r="CE7" s="25">
        <v>177.77</v>
      </c>
      <c r="CF7" s="25">
        <v>174.97</v>
      </c>
      <c r="CG7" s="25">
        <v>178.59</v>
      </c>
      <c r="CH7" s="25">
        <v>178.92</v>
      </c>
      <c r="CI7" s="25">
        <v>181.3</v>
      </c>
      <c r="CJ7" s="25">
        <v>181.71</v>
      </c>
      <c r="CK7" s="25">
        <v>167.74</v>
      </c>
      <c r="CL7" s="25">
        <v>60.26</v>
      </c>
      <c r="CM7" s="25">
        <v>66.16</v>
      </c>
      <c r="CN7" s="25">
        <v>63.08</v>
      </c>
      <c r="CO7" s="25">
        <v>60.64</v>
      </c>
      <c r="CP7" s="25">
        <v>58.84</v>
      </c>
      <c r="CQ7" s="25">
        <v>55.63</v>
      </c>
      <c r="CR7" s="25">
        <v>55.03</v>
      </c>
      <c r="CS7" s="25">
        <v>55.14</v>
      </c>
      <c r="CT7" s="25">
        <v>55.89</v>
      </c>
      <c r="CU7" s="25">
        <v>55.72</v>
      </c>
      <c r="CV7" s="25">
        <v>60.29</v>
      </c>
      <c r="CW7" s="25">
        <v>69.25</v>
      </c>
      <c r="CX7" s="25">
        <v>68.17</v>
      </c>
      <c r="CY7" s="25">
        <v>68.010000000000005</v>
      </c>
      <c r="CZ7" s="25">
        <v>70.94</v>
      </c>
      <c r="DA7" s="25">
        <v>72.36</v>
      </c>
      <c r="DB7" s="25">
        <v>82.04</v>
      </c>
      <c r="DC7" s="25">
        <v>81.900000000000006</v>
      </c>
      <c r="DD7" s="25">
        <v>81.39</v>
      </c>
      <c r="DE7" s="25">
        <v>81.27</v>
      </c>
      <c r="DF7" s="25">
        <v>81.260000000000005</v>
      </c>
      <c r="DG7" s="25">
        <v>90.12</v>
      </c>
      <c r="DH7" s="25">
        <v>50.17</v>
      </c>
      <c r="DI7" s="25">
        <v>51.87</v>
      </c>
      <c r="DJ7" s="25">
        <v>53.42</v>
      </c>
      <c r="DK7" s="25">
        <v>55.15</v>
      </c>
      <c r="DL7" s="25">
        <v>56.69</v>
      </c>
      <c r="DM7" s="25">
        <v>48.05</v>
      </c>
      <c r="DN7" s="25">
        <v>48.87</v>
      </c>
      <c r="DO7" s="25">
        <v>49.92</v>
      </c>
      <c r="DP7" s="25">
        <v>50.63</v>
      </c>
      <c r="DQ7" s="25">
        <v>51.29</v>
      </c>
      <c r="DR7" s="25">
        <v>50.88</v>
      </c>
      <c r="DS7" s="25">
        <v>13.94</v>
      </c>
      <c r="DT7" s="25">
        <v>15.29</v>
      </c>
      <c r="DU7" s="25">
        <v>16.86</v>
      </c>
      <c r="DV7" s="25">
        <v>19.57</v>
      </c>
      <c r="DW7" s="25">
        <v>27.23</v>
      </c>
      <c r="DX7" s="25">
        <v>13.39</v>
      </c>
      <c r="DY7" s="25">
        <v>14.85</v>
      </c>
      <c r="DZ7" s="25">
        <v>16.88</v>
      </c>
      <c r="EA7" s="25">
        <v>18.28</v>
      </c>
      <c r="EB7" s="25">
        <v>19.61</v>
      </c>
      <c r="EC7" s="25">
        <v>22.3</v>
      </c>
      <c r="ED7" s="25">
        <v>0.33</v>
      </c>
      <c r="EE7" s="25">
        <v>0.41</v>
      </c>
      <c r="EF7" s="25">
        <v>0.47</v>
      </c>
      <c r="EG7" s="25">
        <v>0.52</v>
      </c>
      <c r="EH7" s="25">
        <v>0.44</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suidou11</cp:lastModifiedBy>
  <cp:lastPrinted>2023-01-24T01:40:27Z</cp:lastPrinted>
  <dcterms:created xsi:type="dcterms:W3CDTF">2022-12-01T01:00:35Z</dcterms:created>
  <dcterms:modified xsi:type="dcterms:W3CDTF">2023-01-24T02:02:13Z</dcterms:modified>
  <cp:category/>
</cp:coreProperties>
</file>