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上下水道部経営総務室\水道事業\3.決算\経営分析表\"/>
    </mc:Choice>
  </mc:AlternateContent>
  <xr:revisionPtr revIDLastSave="0" documentId="13_ncr:1_{9D205041-33F5-44E9-86A2-EAF7BEC36460}" xr6:coauthVersionLast="36" xr6:coauthVersionMax="36" xr10:uidLastSave="{00000000-0000-0000-0000-000000000000}"/>
  <workbookProtection workbookAlgorithmName="SHA-512" workbookHashValue="H9OvBp+8YBBj2vUwWPYCcsZqEbOCSafzxGJPXzRQ4LKEeQ5Ce0oW48J+xiH2xesAev8ibYmKREx9Aasy+sTw6Q==" workbookSaltValue="OYGGn2upiroo+A5OSo3uD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AT8" i="4"/>
  <c r="AL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<sst xmlns="http://schemas.openxmlformats.org/spreadsheetml/2006/main" count="228" uniqueCount="114">
  <si>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</si>
  <si>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</si>
  <si>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</si>
  <si>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</si>
  <si>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</si>
  <si>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</si>
  <si>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</si>
  <si>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</si>
  <si>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</si>
  <si>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</si>
  <si>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</si>
  <si>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</si>
  <si>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</si>
  <si>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</si>
  <si>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</si>
  <si>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</si>
  <si>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</si>
  <si>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</si>
  <si>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</si>
  <si>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</si>
  <si>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</si>
  <si>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</si>
  <si>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</si>
  <si>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</si>
  <si>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</si>
  <si>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</si>
  <si>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</si>
  <si>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</si>
  <si>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</si>
  <si>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</si>
  <si>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</si>
  <si>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</si>
  <si>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</si>
  <si>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</si>
  <si>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</si>
  <si>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</si>
  <si>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</si>
  <si>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</si>
  <si>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</si>
  <si>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</si>
  <si>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</si>
  <si>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</si>
  <si>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</si>
  <si>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</si>
  <si>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</si>
  <si>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</si>
  <si>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</si>
  <si>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</si>
  <si>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</si>
  <si>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</si>
  <si>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</si>
  <si>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</si>
  <si>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</si>
  <si>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</si>
  <si>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</si>
  <si>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</si>
  <si>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</si>
  <si>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</si>
  <si>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</si>
  <si>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</si>
  <si>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</si>
  <si>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</si>
  <si>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</si>
  <si>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</si>
  <si>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</si>
  <si>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</si>
  <si>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</si>
  <si>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</si>
  <si>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</si>
  <si>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</si>
  <si>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</si>
  <si>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</si>
  <si>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</si>
  <si>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</si>
  <si>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</si>
  <si>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</si>
  <si>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</si>
  <si>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</si>
  <si>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</si>
  <si>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</si>
  <si>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</si>
  <si>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</si>
  <si>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</si>
  <si>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</si>
  <si>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</si>
  <si>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</si>
  <si>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</si>
  <si>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</si>
  <si>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</si>
  <si>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</si>
  <si>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</si>
  <si>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</si>
  <si>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</si>
  <si>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</si>
  <si>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</si>
  <si>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</si>
  <si>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</si>
  <si>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</si>
  <si>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</si>
  <si>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</si>
  <si>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</si>
  <si>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</si>
  <si>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</si>
  <si>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</si>
  <si>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</si>
  <si>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</si>
  <si>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</si>
  <si>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</si>
  <si>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</si>
  <si>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</si>
  <si>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</si>
  <si>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令和3年度から令和12年度を計画期間として策定した第２次名張市水道ビジョン、名張市水道事業経営戦略に基づき、安全で安定した水道水が供給できるよう老朽化施設・老朽管の更新や耐震化に取り組んでいます。
　今後、老朽化施設の更新需要はさらに増加していき、また人口減少や節水技術の進展により給水量が減少していく傾向は続くものと想定されます。
　こうした状況の中、中長期的な視点のもと、水道料金の適正化等による料金回収率の改善、また企業債、国県補助金も活用した老朽化施設の更新の効率化等に取り組み、持続可能な事業運営を実施していきます。</t>
    <rPh sb="154" eb="156">
      <t>ケイコウ</t>
    </rPh>
    <rPh sb="157" eb="158">
      <t>ツヅ</t>
    </rPh>
    <rPh sb="180" eb="181">
      <t>チュウ</t>
    </rPh>
    <rPh sb="199" eb="200">
      <t>トウ</t>
    </rPh>
    <rPh sb="203" eb="205">
      <t>リョウキン</t>
    </rPh>
    <rPh sb="205" eb="207">
      <t>カイシュウ</t>
    </rPh>
    <rPh sb="207" eb="208">
      <t>リツ</t>
    </rPh>
    <rPh sb="209" eb="211">
      <t>カイゼン</t>
    </rPh>
    <rPh sb="218" eb="219">
      <t>クニ</t>
    </rPh>
    <rPh sb="219" eb="220">
      <t>ケン</t>
    </rPh>
    <rPh sb="220" eb="223">
      <t>ホジョキン</t>
    </rPh>
    <rPh sb="228" eb="230">
      <t>ロウキュウ</t>
    </rPh>
    <rPh sb="230" eb="231">
      <t>カ</t>
    </rPh>
    <rPh sb="231" eb="233">
      <t>シセツ</t>
    </rPh>
    <rPh sb="234" eb="236">
      <t>コウシン</t>
    </rPh>
    <rPh sb="237" eb="240">
      <t>コウリツカ</t>
    </rPh>
    <rPh sb="240" eb="241">
      <t>トウ</t>
    </rPh>
    <rPh sb="242" eb="243">
      <t>ト</t>
    </rPh>
    <rPh sb="244" eb="245">
      <t>ク</t>
    </rPh>
    <phoneticPr fontId="4"/>
  </si>
  <si>
    <t>①経常収支比率は、H26年度からH29年度に実施した浄水場施設の機械電気設備の大規模更新により、H30年度から減価償却費や企業債支払利息など経常費用が増大し100％を下回っています。
②累積欠損金は発生していません。
③流動比率は、類似団体の平均値を上回っており、１年以内に支払うべき債務に対して、十分な現金等がある状況を示しています。
④企業債残高の規模を表す指標である企業債残高対給水収益率は、H30年度～R2年度には新規企業債を発行していないため減少傾向でしたが、R3年度は水道管路耐震化事業に関する企業債を発行し、増加に転じました。ただ、類似団体と比べ低い数値となっています。
⑤料金回収率は100％を下回る年度が続いているうえに減少傾向にあり、給水に係る費用を給水収益で賄えるよう、改善していく必要があります。
⑥有収水量（料金収入の対象となった水量）1㎥あたり、どれだけ費用がかかっているかを表す給水原価は、支払利息等が少ないため、類似団体より低くなっています。
⑦施設利用率は、節水や人口減少により配水量は減少傾向であり、給水能力に余裕がある状況となっています。
⑧施設の稼働が収益につながっているかを判断する指標である有収率は、計画的に漏水調査並びに老朽管の更新工事を進めており、類似団体と比べ高い数値となっています。</t>
    <rPh sb="207" eb="209">
      <t>ネンド</t>
    </rPh>
    <rPh sb="213" eb="215">
      <t>キギョウ</t>
    </rPh>
    <rPh sb="228" eb="230">
      <t>ケイコウ</t>
    </rPh>
    <rPh sb="237" eb="239">
      <t>ネンド</t>
    </rPh>
    <rPh sb="240" eb="242">
      <t>スイドウ</t>
    </rPh>
    <rPh sb="242" eb="244">
      <t>カンロ</t>
    </rPh>
    <rPh sb="244" eb="247">
      <t>タイシンカ</t>
    </rPh>
    <rPh sb="247" eb="249">
      <t>ジギョウ</t>
    </rPh>
    <rPh sb="250" eb="251">
      <t>カン</t>
    </rPh>
    <rPh sb="253" eb="255">
      <t>キギョウ</t>
    </rPh>
    <rPh sb="255" eb="256">
      <t>サイ</t>
    </rPh>
    <rPh sb="257" eb="259">
      <t>ハッコウ</t>
    </rPh>
    <rPh sb="261" eb="263">
      <t>ゾウカ</t>
    </rPh>
    <rPh sb="264" eb="265">
      <t>テン</t>
    </rPh>
    <rPh sb="278" eb="279">
      <t>クラ</t>
    </rPh>
    <rPh sb="308" eb="310">
      <t>ネンド</t>
    </rPh>
    <rPh sb="311" eb="312">
      <t>ツヅ</t>
    </rPh>
    <rPh sb="319" eb="321">
      <t>ゲンショウ</t>
    </rPh>
    <rPh sb="321" eb="323">
      <t>ケイコウ</t>
    </rPh>
    <rPh sb="539" eb="541">
      <t>コウジ</t>
    </rPh>
    <phoneticPr fontId="4"/>
  </si>
  <si>
    <t>①R3年度の有形固定資産減価償却率は54.59％であり、保有資産が法定耐用年数の半分以上を経過していることを示しています。類似団体と比べ高い数値となっています。
②法定耐用年数を超えた管路延長の割合を表す管路経年化率のR3年度の数値は42.02％と大きく増加し、類似団体に比べかなり高い水準となっています。
③第２次名張市水道ビジョンに基づき管路の更新・耐震化を推進しています。R3年度の管路更新率は1.04％であり、類似団体と比べ高い数値となっていますが、管路経年化率がさらに高まっていることから、引き続き更新投資を継続していく必要があります。</t>
    <rPh sb="124" eb="125">
      <t>オオ</t>
    </rPh>
    <rPh sb="127" eb="129">
      <t>ゾウカ</t>
    </rPh>
    <rPh sb="143" eb="145">
      <t>スイジュン</t>
    </rPh>
    <rPh sb="155" eb="156">
      <t>ダイ</t>
    </rPh>
    <rPh sb="157" eb="158">
      <t>ジ</t>
    </rPh>
    <rPh sb="216" eb="217">
      <t>タカ</t>
    </rPh>
    <rPh sb="229" eb="231">
      <t>カンロ</t>
    </rPh>
    <rPh sb="250" eb="251">
      <t>ヒ</t>
    </rPh>
    <rPh sb="252" eb="253">
      <t>ツヅ</t>
    </rPh>
    <rPh sb="259" eb="26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</si>
</sst>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0.52</c:v>
                </c:pt>
                <c:pt idx="1">
                  <c:v>0.99</c:v>
                </c:pt>
                <c:pt idx="2">
                  <c:v>0.56000000000000005</c:v>
                </c:pt>
                <c:pt idx="3">
                  <c:v>1.25</c:v>
                </c:pt>
                <c:pt idx="4">
                  <c:v>1.04</c:v>
                </c:pt>
              </c:numCache>
            </c:numRef>
          </c:val>
          <c:extLst>
            <c:ext xmlns:c16="http://schemas.microsoft.com/office/drawing/2014/chart" uri="{C3380CC4-5D6E-409C-BE32-E72D297353CC}">
              <c16:uniqueId val="{00000000-A516-4252-9574-90B3A2559E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A516-4252-9574-90B3A2559E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56.92</c:v>
                </c:pt>
                <c:pt idx="1">
                  <c:v>56.38</c:v>
                </c:pt>
                <c:pt idx="2">
                  <c:v>54.49</c:v>
                </c:pt>
                <c:pt idx="3">
                  <c:v>54.73</c:v>
                </c:pt>
                <c:pt idx="4">
                  <c:v>54.39</c:v>
                </c:pt>
              </c:numCache>
            </c:numRef>
          </c:val>
          <c:extLst>
            <c:ext xmlns:c16="http://schemas.microsoft.com/office/drawing/2014/chart" uri="{C3380CC4-5D6E-409C-BE32-E72D297353CC}">
              <c16:uniqueId val="{00000000-EA3D-4C11-9159-CA7FA06803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A3D-4C11-9159-CA7FA06803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91.31</c:v>
                </c:pt>
                <c:pt idx="1">
                  <c:v>91.51</c:v>
                </c:pt>
                <c:pt idx="2">
                  <c:v>93.98</c:v>
                </c:pt>
                <c:pt idx="3">
                  <c:v>94.22</c:v>
                </c:pt>
                <c:pt idx="4">
                  <c:v>93.25</c:v>
                </c:pt>
              </c:numCache>
            </c:numRef>
          </c:val>
          <c:extLst>
            <c:ext xmlns:c16="http://schemas.microsoft.com/office/drawing/2014/chart" uri="{C3380CC4-5D6E-409C-BE32-E72D297353CC}">
              <c16:uniqueId val="{00000000-8393-4003-878D-5D92B1CFD6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393-4003-878D-5D92B1CFD6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105.8</c:v>
                </c:pt>
                <c:pt idx="1">
                  <c:v>97.17</c:v>
                </c:pt>
                <c:pt idx="2">
                  <c:v>98.93</c:v>
                </c:pt>
                <c:pt idx="3">
                  <c:v>97.23</c:v>
                </c:pt>
                <c:pt idx="4">
                  <c:v>96.43</c:v>
                </c:pt>
              </c:numCache>
            </c:numRef>
          </c:val>
          <c:extLst>
            <c:ext xmlns:c16="http://schemas.microsoft.com/office/drawing/2014/chart" uri="{C3380CC4-5D6E-409C-BE32-E72D297353CC}">
              <c16:uniqueId val="{00000000-232C-4BA4-8F1F-DCD3D8371F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32C-4BA4-8F1F-DCD3D8371F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49.66</c:v>
                </c:pt>
                <c:pt idx="1">
                  <c:v>49.76</c:v>
                </c:pt>
                <c:pt idx="2">
                  <c:v>51.44</c:v>
                </c:pt>
                <c:pt idx="3">
                  <c:v>53.3</c:v>
                </c:pt>
                <c:pt idx="4">
                  <c:v>54.59</c:v>
                </c:pt>
              </c:numCache>
            </c:numRef>
          </c:val>
          <c:extLst>
            <c:ext xmlns:c16="http://schemas.microsoft.com/office/drawing/2014/chart" uri="{C3380CC4-5D6E-409C-BE32-E72D297353CC}">
              <c16:uniqueId val="{00000000-7B36-4D13-B0DA-2515C7E62D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B36-4D13-B0DA-2515C7E62D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24.56</c:v>
                </c:pt>
                <c:pt idx="1">
                  <c:v>26.62</c:v>
                </c:pt>
                <c:pt idx="2">
                  <c:v>27.83</c:v>
                </c:pt>
                <c:pt idx="3">
                  <c:v>29.67</c:v>
                </c:pt>
                <c:pt idx="4">
                  <c:v>42.02</c:v>
                </c:pt>
              </c:numCache>
            </c:numRef>
          </c:val>
          <c:extLst>
            <c:ext xmlns:c16="http://schemas.microsoft.com/office/drawing/2014/chart" uri="{C3380CC4-5D6E-409C-BE32-E72D297353CC}">
              <c16:uniqueId val="{00000000-E3AE-4A95-8E58-B24B42D824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3AE-4A95-8E58-B24B42D824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27-4330-8408-A9E20D0DAC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6627-4330-8408-A9E20D0DAC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341.52</c:v>
                </c:pt>
                <c:pt idx="1">
                  <c:v>427.86</c:v>
                </c:pt>
                <c:pt idx="2">
                  <c:v>511.22</c:v>
                </c:pt>
                <c:pt idx="3">
                  <c:v>501.71</c:v>
                </c:pt>
                <c:pt idx="4">
                  <c:v>599.67999999999995</c:v>
                </c:pt>
              </c:numCache>
            </c:numRef>
          </c:val>
          <c:extLst>
            <c:ext xmlns:c16="http://schemas.microsoft.com/office/drawing/2014/chart" uri="{C3380CC4-5D6E-409C-BE32-E72D297353CC}">
              <c16:uniqueId val="{00000000-D082-4B30-A109-14319AA2FA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082-4B30-A109-14319AA2FA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143.02000000000001</c:v>
                </c:pt>
                <c:pt idx="1">
                  <c:v>141.38999999999999</c:v>
                </c:pt>
                <c:pt idx="2">
                  <c:v>137.91999999999999</c:v>
                </c:pt>
                <c:pt idx="3">
                  <c:v>130.88</c:v>
                </c:pt>
                <c:pt idx="4">
                  <c:v>135.22</c:v>
                </c:pt>
              </c:numCache>
            </c:numRef>
          </c:val>
          <c:extLst>
            <c:ext xmlns:c16="http://schemas.microsoft.com/office/drawing/2014/chart" uri="{C3380CC4-5D6E-409C-BE32-E72D297353CC}">
              <c16:uniqueId val="{00000000-A802-436F-BA21-F8A47C6002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A802-436F-BA21-F8A47C6002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99.36</c:v>
                </c:pt>
                <c:pt idx="1">
                  <c:v>88.98</c:v>
                </c:pt>
                <c:pt idx="2">
                  <c:v>91.36</c:v>
                </c:pt>
                <c:pt idx="3">
                  <c:v>89.71</c:v>
                </c:pt>
                <c:pt idx="4">
                  <c:v>88.71</c:v>
                </c:pt>
              </c:numCache>
            </c:numRef>
          </c:val>
          <c:extLst>
            <c:ext xmlns:c16="http://schemas.microsoft.com/office/drawing/2014/chart" uri="{C3380CC4-5D6E-409C-BE32-E72D297353CC}">
              <c16:uniqueId val="{00000000-9495-415A-801B-AE68235747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495-415A-801B-AE68235747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140.12</c:v>
                </c:pt>
                <c:pt idx="1">
                  <c:v>156.71</c:v>
                </c:pt>
                <c:pt idx="2">
                  <c:v>152.35</c:v>
                </c:pt>
                <c:pt idx="3">
                  <c:v>154.44</c:v>
                </c:pt>
                <c:pt idx="4">
                  <c:v>156.69999999999999</c:v>
                </c:pt>
              </c:numCache>
            </c:numRef>
          </c:val>
          <c:extLst>
            <c:ext xmlns:c16="http://schemas.microsoft.com/office/drawing/2014/chart" uri="{C3380CC4-5D6E-409C-BE32-E72D297353CC}">
              <c16:uniqueId val="{00000000-3D8F-4946-B88E-DDC09D1170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3D8F-4946-B88E-DDC09D1170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名張市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76909</v>
      </c>
      <c r="AM8" s="66"/>
      <c r="AN8" s="66"/>
      <c r="AO8" s="66"/>
      <c r="AP8" s="66"/>
      <c r="AQ8" s="66"/>
      <c r="AR8" s="66"/>
      <c r="AS8" s="66"/>
      <c r="AT8" s="37">
        <f>データ!$S$6</f>
        <v>129.77000000000001</v>
      </c>
      <c r="AU8" s="38"/>
      <c r="AV8" s="38"/>
      <c r="AW8" s="38"/>
      <c r="AX8" s="38"/>
      <c r="AY8" s="38"/>
      <c r="AZ8" s="38"/>
      <c r="BA8" s="38"/>
      <c r="BB8" s="55">
        <f>データ!$T$6</f>
        <v>592.66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89.96</v>
      </c>
      <c r="J10" s="38"/>
      <c r="K10" s="38"/>
      <c r="L10" s="38"/>
      <c r="M10" s="38"/>
      <c r="N10" s="38"/>
      <c r="O10" s="65"/>
      <c r="P10" s="55">
        <f>データ!$P$6</f>
        <v>99.63</v>
      </c>
      <c r="Q10" s="55"/>
      <c r="R10" s="55"/>
      <c r="S10" s="55"/>
      <c r="T10" s="55"/>
      <c r="U10" s="55"/>
      <c r="V10" s="55"/>
      <c r="W10" s="66">
        <f>データ!$Q$6</f>
        <v>2420</v>
      </c>
      <c r="X10" s="66"/>
      <c r="Y10" s="66"/>
      <c r="Z10" s="66"/>
      <c r="AA10" s="66"/>
      <c r="AB10" s="66"/>
      <c r="AC10" s="66"/>
      <c r="AD10" s="2"/>
      <c r="AE10" s="2"/>
      <c r="AF10" s="2"/>
      <c r="AG10" s="2"/>
      <c r="AH10" s="2"/>
      <c r="AI10" s="2"/>
      <c r="AJ10" s="2"/>
      <c r="AK10" s="2"/>
      <c r="AL10" s="66">
        <f>データ!$U$6</f>
        <v>76182</v>
      </c>
      <c r="AM10" s="66"/>
      <c r="AN10" s="66"/>
      <c r="AO10" s="66"/>
      <c r="AP10" s="66"/>
      <c r="AQ10" s="66"/>
      <c r="AR10" s="66"/>
      <c r="AS10" s="66"/>
      <c r="AT10" s="37">
        <f>データ!$V$6</f>
        <v>51.16</v>
      </c>
      <c r="AU10" s="38"/>
      <c r="AV10" s="38"/>
      <c r="AW10" s="38"/>
      <c r="AX10" s="38"/>
      <c r="AY10" s="38"/>
      <c r="AZ10" s="38"/>
      <c r="BA10" s="38"/>
      <c r="BB10" s="55">
        <f>データ!$W$6</f>
        <v>1489.09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hwIS4LUvomxWnWXdwHs6F8zkWdy4ijRIO4MJkAa5IZmtarAiRyW35Aod94nLgQpY4wXIqDDYvKaYupyEbENg==" saltValue="2fe2DDx7ehBmDFSHzefI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242080</v>
      </c>
      <c r="D6" s="20">
        <f t="shared" si="3"/>
        <v>46</v>
      </c>
      <c r="E6" s="20">
        <f t="shared" si="3"/>
        <v>1</v>
      </c>
      <c r="F6" s="20">
        <f t="shared" si="3"/>
        <v>0</v>
      </c>
      <c r="G6" s="20">
        <f t="shared" si="3"/>
        <v>1</v>
      </c>
      <c r="H6" s="20" t="str">
        <f t="shared" si="3"/>
        <v>三重県　名張市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89.96</v>
      </c>
      <c r="P6" s="21">
        <f t="shared" si="3"/>
        <v>99.63</v>
      </c>
      <c r="Q6" s="21">
        <f t="shared" si="3"/>
        <v>2420</v>
      </c>
      <c r="R6" s="21">
        <f t="shared" si="3"/>
        <v>76909</v>
      </c>
      <c r="S6" s="21">
        <f t="shared" si="3"/>
        <v>129.77000000000001</v>
      </c>
      <c r="T6" s="21">
        <f t="shared" si="3"/>
        <v>592.66</v>
      </c>
      <c r="U6" s="21">
        <f t="shared" si="3"/>
        <v>76182</v>
      </c>
      <c r="V6" s="21">
        <f t="shared" si="3"/>
        <v>51.16</v>
      </c>
      <c r="W6" s="21">
        <f t="shared" si="3"/>
        <v>1489.09</v>
      </c>
      <c r="X6" s="22">
        <f>IF(X7="",NA(),X7)</f>
        <v>105.8</v>
      </c>
      <c r="Y6" s="22">
        <f t="shared" ref="Y6:AG6" si="4">IF(Y7="",NA(),Y7)</f>
        <v>97.17</v>
      </c>
      <c r="Z6" s="22">
        <f t="shared" si="4"/>
        <v>98.93</v>
      </c>
      <c r="AA6" s="22">
        <f t="shared" si="4"/>
        <v>97.23</v>
      </c>
      <c r="AB6" s="22">
        <f t="shared" si="4"/>
        <v>96.43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341.52</v>
      </c>
      <c r="AU6" s="22">
        <f t="shared" ref="AU6:BC6" si="6">IF(AU7="",NA(),AU7)</f>
        <v>427.86</v>
      </c>
      <c r="AV6" s="22">
        <f t="shared" si="6"/>
        <v>511.22</v>
      </c>
      <c r="AW6" s="22">
        <f t="shared" si="6"/>
        <v>501.71</v>
      </c>
      <c r="AX6" s="22">
        <f t="shared" si="6"/>
        <v>599.67999999999995</v>
      </c>
      <c r="AY6" s="22">
        <f t="shared" si="6"/>
        <v>355.5</v>
      </c>
      <c r="AZ6" s="22">
        <f t="shared" si="6"/>
        <v>349.83</v>
      </c>
      <c r="BA6" s="22">
        <f t="shared" si="6"/>
        <v>360.86</v>
      </c>
      <c r="BB6" s="22">
        <f t="shared" si="6"/>
        <v>350.79</v>
      </c>
      <c r="BC6" s="22">
        <f t="shared" si="6"/>
        <v>354.57</v>
      </c>
      <c r="BD6" s="21" t="str">
        <f>IF(BD7="","",IF(BD7="-","【-】","【"&amp;SUBSTITUTE(TEXT(BD7,"#,##0.00"),"-","△")&amp;"】"))</f>
        <v>【261.51】</v>
      </c>
      <c r="BE6" s="22">
        <f>IF(BE7="",NA(),BE7)</f>
        <v>143.02000000000001</v>
      </c>
      <c r="BF6" s="22">
        <f t="shared" ref="BF6:BN6" si="7">IF(BF7="",NA(),BF7)</f>
        <v>141.38999999999999</v>
      </c>
      <c r="BG6" s="22">
        <f t="shared" si="7"/>
        <v>137.91999999999999</v>
      </c>
      <c r="BH6" s="22">
        <f t="shared" si="7"/>
        <v>130.88</v>
      </c>
      <c r="BI6" s="22">
        <f t="shared" si="7"/>
        <v>135.22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99.36</v>
      </c>
      <c r="BQ6" s="22">
        <f t="shared" ref="BQ6:BY6" si="8">IF(BQ7="",NA(),BQ7)</f>
        <v>88.98</v>
      </c>
      <c r="BR6" s="22">
        <f t="shared" si="8"/>
        <v>91.36</v>
      </c>
      <c r="BS6" s="22">
        <f t="shared" si="8"/>
        <v>89.71</v>
      </c>
      <c r="BT6" s="22">
        <f t="shared" si="8"/>
        <v>88.71</v>
      </c>
      <c r="BU6" s="22">
        <f t="shared" si="8"/>
        <v>104.57</v>
      </c>
      <c r="BV6" s="22">
        <f t="shared" si="8"/>
        <v>103.54</v>
      </c>
      <c r="BW6" s="22">
        <f t="shared" si="8"/>
        <v>103.32</v>
      </c>
      <c r="BX6" s="22">
        <f t="shared" si="8"/>
        <v>100.85</v>
      </c>
      <c r="BY6" s="22">
        <f t="shared" si="8"/>
        <v>103.79</v>
      </c>
      <c r="BZ6" s="21" t="str">
        <f>IF(BZ7="","",IF(BZ7="-","【-】","【"&amp;SUBSTITUTE(TEXT(BZ7,"#,##0.00"),"-","△")&amp;"】"))</f>
        <v>【102.35】</v>
      </c>
      <c r="CA6" s="22">
        <f>IF(CA7="",NA(),CA7)</f>
        <v>140.12</v>
      </c>
      <c r="CB6" s="22">
        <f t="shared" ref="CB6:CJ6" si="9">IF(CB7="",NA(),CB7)</f>
        <v>156.71</v>
      </c>
      <c r="CC6" s="22">
        <f t="shared" si="9"/>
        <v>152.35</v>
      </c>
      <c r="CD6" s="22">
        <f t="shared" si="9"/>
        <v>154.44</v>
      </c>
      <c r="CE6" s="22">
        <f t="shared" si="9"/>
        <v>156.69999999999999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56.92</v>
      </c>
      <c r="CM6" s="22">
        <f t="shared" ref="CM6:CU6" si="10">IF(CM7="",NA(),CM7)</f>
        <v>56.38</v>
      </c>
      <c r="CN6" s="22">
        <f t="shared" si="10"/>
        <v>54.49</v>
      </c>
      <c r="CO6" s="22">
        <f t="shared" si="10"/>
        <v>54.73</v>
      </c>
      <c r="CP6" s="22">
        <f t="shared" si="10"/>
        <v>54.39</v>
      </c>
      <c r="CQ6" s="22">
        <f t="shared" si="10"/>
        <v>59.74</v>
      </c>
      <c r="CR6" s="22">
        <f t="shared" si="10"/>
        <v>59.46</v>
      </c>
      <c r="CS6" s="22">
        <f t="shared" si="10"/>
        <v>59.51</v>
      </c>
      <c r="CT6" s="22">
        <f t="shared" si="10"/>
        <v>59.91</v>
      </c>
      <c r="CU6" s="22">
        <f t="shared" si="10"/>
        <v>59.4</v>
      </c>
      <c r="CV6" s="21" t="str">
        <f>IF(CV7="","",IF(CV7="-","【-】","【"&amp;SUBSTITUTE(TEXT(CV7,"#,##0.00"),"-","△")&amp;"】"))</f>
        <v>【60.29】</v>
      </c>
      <c r="CW6" s="22">
        <f>IF(CW7="",NA(),CW7)</f>
        <v>91.31</v>
      </c>
      <c r="CX6" s="22">
        <f t="shared" ref="CX6:DF6" si="11">IF(CX7="",NA(),CX7)</f>
        <v>91.51</v>
      </c>
      <c r="CY6" s="22">
        <f t="shared" si="11"/>
        <v>93.98</v>
      </c>
      <c r="CZ6" s="22">
        <f t="shared" si="11"/>
        <v>94.22</v>
      </c>
      <c r="DA6" s="22">
        <f t="shared" si="11"/>
        <v>93.25</v>
      </c>
      <c r="DB6" s="22">
        <f t="shared" si="11"/>
        <v>87.28</v>
      </c>
      <c r="DC6" s="22">
        <f t="shared" si="11"/>
        <v>87.41</v>
      </c>
      <c r="DD6" s="22">
        <f t="shared" si="11"/>
        <v>87.08</v>
      </c>
      <c r="DE6" s="22">
        <f t="shared" si="11"/>
        <v>87.26</v>
      </c>
      <c r="DF6" s="22">
        <f t="shared" si="11"/>
        <v>87.57</v>
      </c>
      <c r="DG6" s="21" t="str">
        <f>IF(DG7="","",IF(DG7="-","【-】","【"&amp;SUBSTITUTE(TEXT(DG7,"#,##0.00"),"-","△")&amp;"】"))</f>
        <v>【90.12】</v>
      </c>
      <c r="DH6" s="22">
        <f>IF(DH7="",NA(),DH7)</f>
        <v>49.66</v>
      </c>
      <c r="DI6" s="22">
        <f t="shared" ref="DI6:DQ6" si="12">IF(DI7="",NA(),DI7)</f>
        <v>49.76</v>
      </c>
      <c r="DJ6" s="22">
        <f t="shared" si="12"/>
        <v>51.44</v>
      </c>
      <c r="DK6" s="22">
        <f t="shared" si="12"/>
        <v>53.3</v>
      </c>
      <c r="DL6" s="22">
        <f t="shared" si="12"/>
        <v>54.59</v>
      </c>
      <c r="DM6" s="22">
        <f t="shared" si="12"/>
        <v>46.94</v>
      </c>
      <c r="DN6" s="22">
        <f t="shared" si="12"/>
        <v>47.62</v>
      </c>
      <c r="DO6" s="22">
        <f t="shared" si="12"/>
        <v>48.55</v>
      </c>
      <c r="DP6" s="22">
        <f t="shared" si="12"/>
        <v>49.2</v>
      </c>
      <c r="DQ6" s="22">
        <f t="shared" si="12"/>
        <v>50.01</v>
      </c>
      <c r="DR6" s="21" t="str">
        <f>IF(DR7="","",IF(DR7="-","【-】","【"&amp;SUBSTITUTE(TEXT(DR7,"#,##0.00"),"-","△")&amp;"】"))</f>
        <v>【50.88】</v>
      </c>
      <c r="DS6" s="22">
        <f>IF(DS7="",NA(),DS7)</f>
        <v>24.56</v>
      </c>
      <c r="DT6" s="22">
        <f t="shared" ref="DT6:EB6" si="13">IF(DT7="",NA(),DT7)</f>
        <v>26.62</v>
      </c>
      <c r="DU6" s="22">
        <f t="shared" si="13"/>
        <v>27.83</v>
      </c>
      <c r="DV6" s="22">
        <f t="shared" si="13"/>
        <v>29.67</v>
      </c>
      <c r="DW6" s="22">
        <f t="shared" si="13"/>
        <v>42.02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0.52</v>
      </c>
      <c r="EE6" s="22">
        <f t="shared" ref="EE6:EM6" si="14">IF(EE7="",NA(),EE7)</f>
        <v>0.99</v>
      </c>
      <c r="EF6" s="22">
        <f t="shared" si="14"/>
        <v>0.56000000000000005</v>
      </c>
      <c r="EG6" s="22">
        <f t="shared" si="14"/>
        <v>1.25</v>
      </c>
      <c r="EH6" s="22">
        <f t="shared" si="14"/>
        <v>1.04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242080</v>
      </c>
      <c r="D7" s="24">
        <v>46</v>
      </c>
      <c r="E7" s="24">
        <v>1</v>
      </c>
      <c r="F7" s="24">
        <v>0</v>
      </c>
      <c r="G7" s="24">
        <v>1</v>
      </c>
      <c r="H7" s="24" t="s">
        <v>93</v>
      </c>
      <c r="I7" s="24" t="s">
        <v>94</v>
      </c>
      <c r="J7" s="24" t="s">
        <v>95</v>
      </c>
      <c r="K7" s="24" t="s">
        <v>96</v>
      </c>
      <c r="L7" s="24" t="s">
        <v>97</v>
      </c>
      <c r="M7" s="24" t="s">
        <v>98</v>
      </c>
      <c r="N7" s="25" t="s">
        <v>99</v>
      </c>
      <c r="O7" s="25">
        <v>89.96</v>
      </c>
      <c r="P7" s="25">
        <v>99.63</v>
      </c>
      <c r="Q7" s="25">
        <v>2420</v>
      </c>
      <c r="R7" s="25">
        <v>76909</v>
      </c>
      <c r="S7" s="25">
        <v>129.77000000000001</v>
      </c>
      <c r="T7" s="25">
        <v>592.66</v>
      </c>
      <c r="U7" s="25">
        <v>76182</v>
      </c>
      <c r="V7" s="25">
        <v>51.16</v>
      </c>
      <c r="W7" s="25">
        <v>1489.09</v>
      </c>
      <c r="X7" s="25">
        <v>105.8</v>
      </c>
      <c r="Y7" s="25">
        <v>97.17</v>
      </c>
      <c r="Z7" s="25">
        <v>98.93</v>
      </c>
      <c r="AA7" s="25">
        <v>97.23</v>
      </c>
      <c r="AB7" s="25">
        <v>96.43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341.52</v>
      </c>
      <c r="AU7" s="25">
        <v>427.86</v>
      </c>
      <c r="AV7" s="25">
        <v>511.22</v>
      </c>
      <c r="AW7" s="25">
        <v>501.71</v>
      </c>
      <c r="AX7" s="25">
        <v>599.67999999999995</v>
      </c>
      <c r="AY7" s="25">
        <v>355.5</v>
      </c>
      <c r="AZ7" s="25">
        <v>349.83</v>
      </c>
      <c r="BA7" s="25">
        <v>360.86</v>
      </c>
      <c r="BB7" s="25">
        <v>350.79</v>
      </c>
      <c r="BC7" s="25">
        <v>354.57</v>
      </c>
      <c r="BD7" s="25">
        <v>261.51</v>
      </c>
      <c r="BE7" s="25">
        <v>143.02000000000001</v>
      </c>
      <c r="BF7" s="25">
        <v>141.38999999999999</v>
      </c>
      <c r="BG7" s="25">
        <v>137.91999999999999</v>
      </c>
      <c r="BH7" s="25">
        <v>130.88</v>
      </c>
      <c r="BI7" s="25">
        <v>135.22</v>
      </c>
      <c r="BJ7" s="25">
        <v>312.58</v>
      </c>
      <c r="BK7" s="25">
        <v>314.87</v>
      </c>
      <c r="BL7" s="25">
        <v>309.27999999999997</v>
      </c>
      <c r="BM7" s="25">
        <v>322.92</v>
      </c>
      <c r="BN7" s="25">
        <v>303.45999999999998</v>
      </c>
      <c r="BO7" s="25">
        <v>265.16000000000003</v>
      </c>
      <c r="BP7" s="25">
        <v>99.36</v>
      </c>
      <c r="BQ7" s="25">
        <v>88.98</v>
      </c>
      <c r="BR7" s="25">
        <v>91.36</v>
      </c>
      <c r="BS7" s="25">
        <v>89.71</v>
      </c>
      <c r="BT7" s="25">
        <v>88.71</v>
      </c>
      <c r="BU7" s="25">
        <v>104.57</v>
      </c>
      <c r="BV7" s="25">
        <v>103.54</v>
      </c>
      <c r="BW7" s="25">
        <v>103.32</v>
      </c>
      <c r="BX7" s="25">
        <v>100.85</v>
      </c>
      <c r="BY7" s="25">
        <v>103.79</v>
      </c>
      <c r="BZ7" s="25">
        <v>102.35</v>
      </c>
      <c r="CA7" s="25">
        <v>140.12</v>
      </c>
      <c r="CB7" s="25">
        <v>156.71</v>
      </c>
      <c r="CC7" s="25">
        <v>152.35</v>
      </c>
      <c r="CD7" s="25">
        <v>154.44</v>
      </c>
      <c r="CE7" s="25">
        <v>156.69999999999999</v>
      </c>
      <c r="CF7" s="25">
        <v>165.47</v>
      </c>
      <c r="CG7" s="25">
        <v>167.46</v>
      </c>
      <c r="CH7" s="25">
        <v>168.56</v>
      </c>
      <c r="CI7" s="25">
        <v>167.1</v>
      </c>
      <c r="CJ7" s="25">
        <v>167.86</v>
      </c>
      <c r="CK7" s="25">
        <v>167.74</v>
      </c>
      <c r="CL7" s="25">
        <v>56.92</v>
      </c>
      <c r="CM7" s="25">
        <v>56.38</v>
      </c>
      <c r="CN7" s="25">
        <v>54.49</v>
      </c>
      <c r="CO7" s="25">
        <v>54.73</v>
      </c>
      <c r="CP7" s="25">
        <v>54.39</v>
      </c>
      <c r="CQ7" s="25">
        <v>59.74</v>
      </c>
      <c r="CR7" s="25">
        <v>59.46</v>
      </c>
      <c r="CS7" s="25">
        <v>59.51</v>
      </c>
      <c r="CT7" s="25">
        <v>59.91</v>
      </c>
      <c r="CU7" s="25">
        <v>59.4</v>
      </c>
      <c r="CV7" s="25">
        <v>60.29</v>
      </c>
      <c r="CW7" s="25">
        <v>91.31</v>
      </c>
      <c r="CX7" s="25">
        <v>91.51</v>
      </c>
      <c r="CY7" s="25">
        <v>93.98</v>
      </c>
      <c r="CZ7" s="25">
        <v>94.22</v>
      </c>
      <c r="DA7" s="25">
        <v>93.25</v>
      </c>
      <c r="DB7" s="25">
        <v>87.28</v>
      </c>
      <c r="DC7" s="25">
        <v>87.41</v>
      </c>
      <c r="DD7" s="25">
        <v>87.08</v>
      </c>
      <c r="DE7" s="25">
        <v>87.26</v>
      </c>
      <c r="DF7" s="25">
        <v>87.57</v>
      </c>
      <c r="DG7" s="25">
        <v>90.12</v>
      </c>
      <c r="DH7" s="25">
        <v>49.66</v>
      </c>
      <c r="DI7" s="25">
        <v>49.76</v>
      </c>
      <c r="DJ7" s="25">
        <v>51.44</v>
      </c>
      <c r="DK7" s="25">
        <v>53.3</v>
      </c>
      <c r="DL7" s="25">
        <v>54.59</v>
      </c>
      <c r="DM7" s="25">
        <v>46.94</v>
      </c>
      <c r="DN7" s="25">
        <v>47.62</v>
      </c>
      <c r="DO7" s="25">
        <v>48.55</v>
      </c>
      <c r="DP7" s="25">
        <v>49.2</v>
      </c>
      <c r="DQ7" s="25">
        <v>50.01</v>
      </c>
      <c r="DR7" s="25">
        <v>50.88</v>
      </c>
      <c r="DS7" s="25">
        <v>24.56</v>
      </c>
      <c r="DT7" s="25">
        <v>26.62</v>
      </c>
      <c r="DU7" s="25">
        <v>27.83</v>
      </c>
      <c r="DV7" s="25">
        <v>29.67</v>
      </c>
      <c r="DW7" s="25">
        <v>42.02</v>
      </c>
      <c r="DX7" s="25">
        <v>14.48</v>
      </c>
      <c r="DY7" s="25">
        <v>16.27</v>
      </c>
      <c r="DZ7" s="25">
        <v>17.11</v>
      </c>
      <c r="EA7" s="25">
        <v>18.329999999999998</v>
      </c>
      <c r="EB7" s="25">
        <v>20.27</v>
      </c>
      <c r="EC7" s="25">
        <v>22.3</v>
      </c>
      <c r="ED7" s="25">
        <v>0.52</v>
      </c>
      <c r="EE7" s="25">
        <v>0.99</v>
      </c>
      <c r="EF7" s="25">
        <v>0.56000000000000005</v>
      </c>
      <c r="EG7" s="25">
        <v>1.25</v>
      </c>
      <c r="EH7" s="25">
        <v>1.04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2022-12-01T01:00:34Z</dcterms:created>
  <dcterms:modified xsi:type="dcterms:W3CDTF">2023-01-20T00:30:17Z</dcterms:modified>
  <cp:category/>
</cp:coreProperties>
</file>