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4\20230106_公営企業に係る経営比較分析表（令和３年度決算）の分析等について\02 回答\"/>
    </mc:Choice>
  </mc:AlternateContent>
  <workbookProtection workbookAlgorithmName="SHA-512" workbookHashValue="fa/wlIaFzi+MuAuzDU68hHyyjGa+kZwHKXCptAXul1wvii4gsnuZ/saExb0OL6C/TLv46nASn4fyF28GU4cC7Q==" workbookSaltValue="rP3K9lCQScD3ZXdZToM0E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<sst xmlns="http://schemas.openxmlformats.org/spreadsheetml/2006/main" count="236" uniqueCount="119">
  <si>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</si>
  <si>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</si>
  <si>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</si>
  <si>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</si>
  <si>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</si>
  <si>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</si>
  <si>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</si>
  <si>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</si>
  <si>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</si>
  <si>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</si>
  <si>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</si>
  <si>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</si>
  <si>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</si>
  <si>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</si>
  <si>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</si>
  <si>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</si>
  <si>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</si>
  <si>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</si>
  <si>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</si>
  <si>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</si>
  <si>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</si>
  <si>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</si>
  <si>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</si>
  <si>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</si>
  <si>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</si>
  <si>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</si>
  <si>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</si>
  <si>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</si>
  <si>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</si>
  <si>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</si>
  <si>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</si>
  <si>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</si>
  <si>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</si>
  <si>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</si>
  <si>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</si>
  <si>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</si>
  <si>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</si>
  <si>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</si>
  <si>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</si>
  <si>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</si>
  <si>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</si>
  <si>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</si>
  <si>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</si>
  <si>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</si>
  <si>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</si>
  <si>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</si>
  <si>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</si>
  <si>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</si>
  <si>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</si>
  <si>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</si>
  <si>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</si>
  <si>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</si>
  <si>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</si>
  <si>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</si>
  <si>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</si>
  <si>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</si>
  <si>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</si>
  <si>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</si>
  <si>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</si>
  <si>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</si>
  <si>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</si>
  <si>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</si>
  <si>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</si>
  <si>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</si>
  <si>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</si>
  <si>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</si>
  <si>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</si>
  <si>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</si>
  <si>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</si>
  <si>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</si>
  <si>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</si>
  <si>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</si>
  <si>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</si>
  <si>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</si>
  <si>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</si>
  <si>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</si>
  <si>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</si>
  <si>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</si>
  <si>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</si>
  <si>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</si>
  <si>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</si>
  <si>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</si>
  <si>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</si>
  <si>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</si>
  <si>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</si>
  <si>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</si>
  <si>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</si>
  <si>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</si>
  <si>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</si>
  <si>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</si>
  <si>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</si>
  <si>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</si>
  <si>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</si>
  <si>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</si>
  <si>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</si>
  <si>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</si>
  <si>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</si>
  <si>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</si>
  <si>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</si>
  <si>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</si>
  <si>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</si>
  <si>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</si>
  <si>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</si>
  <si>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</si>
  <si>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</si>
  <si>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</si>
  <si>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</si>
  <si>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</si>
  <si>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</si>
  <si>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</si>
  <si>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</si>
  <si>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</si>
  <si>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</si>
  <si>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</si>
  <si>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</si>
  <si>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</si>
  <si>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平成８年から供用を開始した本事業の管渠も近年更新の時期を迎えつつあるなか、今後多額の維持管理費や更新費用が必要である。
　平成31年３月に策定した農業集落排水事業における経営戦略を基に、公共下水道への接続替えも踏まえた投資計画による、計画的かつ効率的な維持修繕・改築更新に取り組んでいく。</t>
    <rPh sb="1" eb="3">
      <t>ヘイセイ</t>
    </rPh>
    <rPh sb="4" eb="5">
      <t>ネン</t>
    </rPh>
    <rPh sb="7" eb="9">
      <t>キョウヨウ</t>
    </rPh>
    <rPh sb="10" eb="12">
      <t>カイシ</t>
    </rPh>
    <rPh sb="14" eb="17">
      <t>ホンジギョウ</t>
    </rPh>
    <rPh sb="18" eb="20">
      <t>カンキョ</t>
    </rPh>
    <rPh sb="21" eb="23">
      <t>キンネン</t>
    </rPh>
    <rPh sb="23" eb="25">
      <t>コウシン</t>
    </rPh>
    <rPh sb="26" eb="28">
      <t>ジキ</t>
    </rPh>
    <rPh sb="29" eb="30">
      <t>ムカ</t>
    </rPh>
    <rPh sb="38" eb="40">
      <t>コンゴ</t>
    </rPh>
    <rPh sb="40" eb="42">
      <t>タガク</t>
    </rPh>
    <rPh sb="43" eb="48">
      <t>イジカンリヒ</t>
    </rPh>
    <rPh sb="49" eb="53">
      <t>コウシンヒヨウ</t>
    </rPh>
    <rPh sb="54" eb="56">
      <t>ヒツヨウ</t>
    </rPh>
    <rPh sb="62" eb="64">
      <t>ヘイセイ</t>
    </rPh>
    <rPh sb="66" eb="67">
      <t>ネン</t>
    </rPh>
    <rPh sb="68" eb="69">
      <t>ツキ</t>
    </rPh>
    <rPh sb="70" eb="72">
      <t>サクテイ</t>
    </rPh>
    <rPh sb="74" eb="80">
      <t>ノウギョウシュウラクハイスイ</t>
    </rPh>
    <rPh sb="80" eb="82">
      <t>ジギョウ</t>
    </rPh>
    <rPh sb="86" eb="90">
      <t>ケイエイセンリャク</t>
    </rPh>
    <rPh sb="91" eb="92">
      <t>モト</t>
    </rPh>
    <rPh sb="94" eb="98">
      <t>コウキョウゲスイ</t>
    </rPh>
    <rPh sb="98" eb="99">
      <t>ミチ</t>
    </rPh>
    <rPh sb="101" eb="104">
      <t>セツゾクガ</t>
    </rPh>
    <rPh sb="106" eb="107">
      <t>フ</t>
    </rPh>
    <rPh sb="110" eb="114">
      <t>トウシケイカク</t>
    </rPh>
    <rPh sb="118" eb="121">
      <t>ケイカクテキ</t>
    </rPh>
    <rPh sb="123" eb="126">
      <t>コウリツテキ</t>
    </rPh>
    <rPh sb="127" eb="129">
      <t>イジ</t>
    </rPh>
    <rPh sb="129" eb="131">
      <t>シュウゼン</t>
    </rPh>
    <rPh sb="132" eb="136">
      <t>カイチクコウシン</t>
    </rPh>
    <rPh sb="137" eb="138">
      <t>ト</t>
    </rPh>
    <rPh sb="139" eb="140">
      <t>ク</t>
    </rPh>
    <phoneticPr fontId="4"/>
  </si>
  <si>
    <t>　水洗化人口等の減少により使用料収入が減少傾向にあるなか、処理区域内の一部を公共下水道へ接続替えすることで維持管理費用の縮小を図り、その結果、収益的収支比率は令和元年度以前の水準近くにまで改善された。しかし、今後も使用料収入の減少及び物価高騰等による費用の増加が見込まれていることから、適切な財源の確保及び費用縮小のための継続的な取り組みが必要となってくる。
　そういったなかで、施設の老朽化が進んでいることを踏まえ、今後も修繕や事業費の平準化を図り、安定的な事業運営のため計画的に維持修繕・改築更新を行う必要がある。
　そのため、経営戦略に基づき、財務体質の改善を図るとともに、計画的な投資を行っていく。</t>
    <rPh sb="1" eb="6">
      <t>スイセンカジンコウ</t>
    </rPh>
    <rPh sb="6" eb="7">
      <t>トウ</t>
    </rPh>
    <rPh sb="8" eb="10">
      <t>ゲンショウ</t>
    </rPh>
    <rPh sb="21" eb="23">
      <t>ケイコウ</t>
    </rPh>
    <rPh sb="29" eb="34">
      <t>ショリクイキナイ</t>
    </rPh>
    <rPh sb="35" eb="37">
      <t>イチブ</t>
    </rPh>
    <rPh sb="38" eb="43">
      <t>コウキョウゲスイドウ</t>
    </rPh>
    <rPh sb="44" eb="47">
      <t>セツゾクガ</t>
    </rPh>
    <rPh sb="53" eb="57">
      <t>イジカンリ</t>
    </rPh>
    <rPh sb="57" eb="59">
      <t>ヒヨウ</t>
    </rPh>
    <rPh sb="60" eb="62">
      <t>シュクショウ</t>
    </rPh>
    <rPh sb="63" eb="64">
      <t>ハカ</t>
    </rPh>
    <rPh sb="68" eb="70">
      <t>ケッカ</t>
    </rPh>
    <rPh sb="71" eb="78">
      <t>シュウエキテキシュウシヒリツ</t>
    </rPh>
    <rPh sb="79" eb="81">
      <t>レイワ</t>
    </rPh>
    <rPh sb="81" eb="84">
      <t>ガンネンド</t>
    </rPh>
    <rPh sb="84" eb="86">
      <t>イゼン</t>
    </rPh>
    <rPh sb="87" eb="89">
      <t>スイジュン</t>
    </rPh>
    <rPh sb="89" eb="90">
      <t>チカ</t>
    </rPh>
    <rPh sb="94" eb="96">
      <t>カイゼン</t>
    </rPh>
    <rPh sb="104" eb="106">
      <t>コンゴ</t>
    </rPh>
    <rPh sb="107" eb="110">
      <t>シヨウリョウ</t>
    </rPh>
    <rPh sb="110" eb="112">
      <t>シュウニュウ</t>
    </rPh>
    <rPh sb="113" eb="115">
      <t>ゲンショウ</t>
    </rPh>
    <rPh sb="115" eb="116">
      <t>オヨ</t>
    </rPh>
    <rPh sb="117" eb="121">
      <t>ブッカコウトウ</t>
    </rPh>
    <rPh sb="121" eb="122">
      <t>トウ</t>
    </rPh>
    <rPh sb="125" eb="127">
      <t>ヒヨウ</t>
    </rPh>
    <rPh sb="128" eb="130">
      <t>ゾウカ</t>
    </rPh>
    <rPh sb="131" eb="133">
      <t>ミコ</t>
    </rPh>
    <rPh sb="143" eb="145">
      <t>テキセツ</t>
    </rPh>
    <rPh sb="146" eb="148">
      <t>ザイゲン</t>
    </rPh>
    <rPh sb="149" eb="151">
      <t>カクホ</t>
    </rPh>
    <rPh sb="151" eb="152">
      <t>オヨ</t>
    </rPh>
    <rPh sb="153" eb="155">
      <t>ヒヨウ</t>
    </rPh>
    <rPh sb="155" eb="157">
      <t>シュクショウ</t>
    </rPh>
    <rPh sb="161" eb="164">
      <t>ケイゾクテキ</t>
    </rPh>
    <rPh sb="165" eb="166">
      <t>ト</t>
    </rPh>
    <rPh sb="167" eb="168">
      <t>ク</t>
    </rPh>
    <rPh sb="170" eb="172">
      <t>ヒツヨウ</t>
    </rPh>
    <rPh sb="190" eb="192">
      <t>シセツ</t>
    </rPh>
    <rPh sb="193" eb="196">
      <t>ロウキュウカ</t>
    </rPh>
    <rPh sb="197" eb="198">
      <t>スス</t>
    </rPh>
    <rPh sb="205" eb="206">
      <t>フ</t>
    </rPh>
    <rPh sb="209" eb="211">
      <t>コンゴ</t>
    </rPh>
    <rPh sb="212" eb="214">
      <t>シュウゼン</t>
    </rPh>
    <rPh sb="215" eb="218">
      <t>ジギョウヒ</t>
    </rPh>
    <rPh sb="219" eb="222">
      <t>ヘイジュンカ</t>
    </rPh>
    <rPh sb="223" eb="224">
      <t>ハカ</t>
    </rPh>
    <rPh sb="226" eb="229">
      <t>アンテイテキ</t>
    </rPh>
    <rPh sb="230" eb="234">
      <t>ジギョウウンエイ</t>
    </rPh>
    <rPh sb="237" eb="240">
      <t>ケイカクテキ</t>
    </rPh>
    <rPh sb="241" eb="245">
      <t>イジシュウゼン</t>
    </rPh>
    <rPh sb="246" eb="250">
      <t>カイチクコウシン</t>
    </rPh>
    <rPh sb="251" eb="252">
      <t>オコナ</t>
    </rPh>
    <rPh sb="253" eb="255">
      <t>ヒツヨウ</t>
    </rPh>
    <rPh sb="266" eb="270">
      <t>ケイエイセンリャク</t>
    </rPh>
    <rPh sb="271" eb="272">
      <t>モト</t>
    </rPh>
    <rPh sb="275" eb="279">
      <t>ザイムタイシツ</t>
    </rPh>
    <rPh sb="280" eb="282">
      <t>カイゼン</t>
    </rPh>
    <rPh sb="283" eb="284">
      <t>ハカ</t>
    </rPh>
    <rPh sb="290" eb="293">
      <t>ケイカクテキ</t>
    </rPh>
    <rPh sb="294" eb="296">
      <t>トウシ</t>
    </rPh>
    <rPh sb="297" eb="298">
      <t>オコナ</t>
    </rPh>
    <phoneticPr fontId="4"/>
  </si>
  <si>
    <t>　水洗化率については、令和２年度と比較すると若干減少はしているものの、類似団体と比較すると変わらず高い数値は維持している。
　収益的収支比率が令和２年度から大きく回復しているが、これは処理区域内の一部を公共下水道へ接続替えしたことに伴い、使用料収入以上に維持管理費等の費用が減少したためである。ただし、施設の維持管理に関しては令和２年度より費用が増加した部分もあったため、令和元年度以前の水準よりはやや低くなっている。
　また、経費回収率においても収益的収支比率と同様の理由により改善が見られた。
　今後も継続して適切な財源確保に努めるとともに、投資の効率化や維持管理費の削減といった経営改善の取り組みを進めていく。
　</t>
    <rPh sb="1" eb="5">
      <t>スイセンカリツ</t>
    </rPh>
    <rPh sb="11" eb="13">
      <t>レイワ</t>
    </rPh>
    <rPh sb="14" eb="16">
      <t>ネンド</t>
    </rPh>
    <rPh sb="17" eb="19">
      <t>ヒカク</t>
    </rPh>
    <rPh sb="22" eb="26">
      <t>ジャッカンゲンショウ</t>
    </rPh>
    <rPh sb="35" eb="39">
      <t>ルイジダンタイ</t>
    </rPh>
    <rPh sb="40" eb="42">
      <t>ヒカク</t>
    </rPh>
    <rPh sb="45" eb="46">
      <t>カ</t>
    </rPh>
    <rPh sb="49" eb="50">
      <t>タカ</t>
    </rPh>
    <rPh sb="51" eb="53">
      <t>スウチ</t>
    </rPh>
    <rPh sb="54" eb="56">
      <t>イジ</t>
    </rPh>
    <rPh sb="63" eb="70">
      <t>シュウエキテキシュウシヒリツ</t>
    </rPh>
    <rPh sb="71" eb="73">
      <t>レイワ</t>
    </rPh>
    <rPh sb="74" eb="76">
      <t>ネンド</t>
    </rPh>
    <rPh sb="78" eb="79">
      <t>オオ</t>
    </rPh>
    <rPh sb="81" eb="83">
      <t>カイフク</t>
    </rPh>
    <rPh sb="92" eb="97">
      <t>ショリクイキナイ</t>
    </rPh>
    <rPh sb="98" eb="100">
      <t>イチブ</t>
    </rPh>
    <rPh sb="101" eb="106">
      <t>コウキョウゲスイドウ</t>
    </rPh>
    <rPh sb="107" eb="110">
      <t>セツゾクガ</t>
    </rPh>
    <rPh sb="116" eb="117">
      <t>トモナ</t>
    </rPh>
    <rPh sb="151" eb="153">
      <t>シセツ</t>
    </rPh>
    <rPh sb="163" eb="165">
      <t>レイワ</t>
    </rPh>
    <rPh sb="166" eb="168">
      <t>ネンド</t>
    </rPh>
    <rPh sb="170" eb="172">
      <t>ヒヨウ</t>
    </rPh>
    <rPh sb="173" eb="175">
      <t>ゾウカ</t>
    </rPh>
    <rPh sb="177" eb="179">
      <t>ブブン</t>
    </rPh>
    <rPh sb="186" eb="188">
      <t>レイワ</t>
    </rPh>
    <rPh sb="214" eb="219">
      <t>ケイヒカイシュウリツ</t>
    </rPh>
    <rPh sb="224" eb="231">
      <t>シュウエキテキシュウシヒリツ</t>
    </rPh>
    <rPh sb="232" eb="234">
      <t>ドウヨウ</t>
    </rPh>
    <rPh sb="235" eb="237">
      <t>リユウ</t>
    </rPh>
    <rPh sb="240" eb="242">
      <t>カイゼン</t>
    </rPh>
    <rPh sb="243" eb="244">
      <t>ミ</t>
    </rPh>
    <rPh sb="250" eb="252">
      <t>コンゴ</t>
    </rPh>
    <rPh sb="253" eb="255">
      <t>ケイゾク</t>
    </rPh>
    <rPh sb="257" eb="259">
      <t>テキセツ</t>
    </rPh>
    <rPh sb="260" eb="264">
      <t>ザイゲンカクホ</t>
    </rPh>
    <rPh sb="265" eb="266">
      <t>ツト</t>
    </rPh>
    <rPh sb="273" eb="275">
      <t>トウシ</t>
    </rPh>
    <rPh sb="276" eb="279">
      <t>コウリツカ</t>
    </rPh>
    <rPh sb="280" eb="285">
      <t>イジカンリヒ</t>
    </rPh>
    <rPh sb="286" eb="288">
      <t>サクゲン</t>
    </rPh>
    <rPh sb="292" eb="296">
      <t>ケイエイカイゼン</t>
    </rPh>
    <rPh sb="297" eb="298">
      <t>ト</t>
    </rPh>
    <rPh sb="299" eb="300">
      <t>ク</t>
    </rPh>
    <rPh sb="302" eb="30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</si>
</sst>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5-4E1A-B548-F46947E551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A05-4E1A-B548-F46947E551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45.1</c:v>
                </c:pt>
                <c:pt idx="1">
                  <c:v>80.209999999999994</c:v>
                </c:pt>
                <c:pt idx="2">
                  <c:v>42.34</c:v>
                </c:pt>
                <c:pt idx="3">
                  <c:v>43.01</c:v>
                </c:pt>
                <c:pt idx="4">
                  <c:v>42.91</c:v>
                </c:pt>
              </c:numCache>
            </c:numRef>
          </c:val>
          <c:extLst>
            <c:ext xmlns:c16="http://schemas.microsoft.com/office/drawing/2014/chart" uri="{C3380CC4-5D6E-409C-BE32-E72D297353CC}">
              <c16:uniqueId val="{00000000-2240-42A7-A482-E84D88115B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240-42A7-A482-E84D88115B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96.17</c:v>
                </c:pt>
                <c:pt idx="1">
                  <c:v>96.05</c:v>
                </c:pt>
                <c:pt idx="2">
                  <c:v>95.99</c:v>
                </c:pt>
                <c:pt idx="3">
                  <c:v>96.2</c:v>
                </c:pt>
                <c:pt idx="4">
                  <c:v>95.68</c:v>
                </c:pt>
              </c:numCache>
            </c:numRef>
          </c:val>
          <c:extLst>
            <c:ext xmlns:c16="http://schemas.microsoft.com/office/drawing/2014/chart" uri="{C3380CC4-5D6E-409C-BE32-E72D297353CC}">
              <c16:uniqueId val="{00000000-0370-44DC-B871-BDE5F6A033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370-44DC-B871-BDE5F6A033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89.32</c:v>
                </c:pt>
                <c:pt idx="1">
                  <c:v>88.69</c:v>
                </c:pt>
                <c:pt idx="2">
                  <c:v>88.38</c:v>
                </c:pt>
                <c:pt idx="3">
                  <c:v>84.7</c:v>
                </c:pt>
                <c:pt idx="4">
                  <c:v>87.26</c:v>
                </c:pt>
              </c:numCache>
            </c:numRef>
          </c:val>
          <c:extLst>
            <c:ext xmlns:c16="http://schemas.microsoft.com/office/drawing/2014/chart" uri="{C3380CC4-5D6E-409C-BE32-E72D297353CC}">
              <c16:uniqueId val="{00000000-4BDD-4D2C-AD61-499BFA10A5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D-4D2C-AD61-499BFA10A5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E-47F4-AA1E-96E1355545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E-47F4-AA1E-96E1355545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14-40EE-B7BC-6EADF59FF6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4-40EE-B7BC-6EADF59FF6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C-4074-A577-9CCCB3FF20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C-4074-A577-9CCCB3FF20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0-4AA8-9B41-F129886544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0-4AA8-9B41-F129886544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E4-4054-9230-60725D2DDD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EE4-4054-9230-60725D2DDD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72.17</c:v>
                </c:pt>
                <c:pt idx="1">
                  <c:v>69.78</c:v>
                </c:pt>
                <c:pt idx="2">
                  <c:v>71.41</c:v>
                </c:pt>
                <c:pt idx="3">
                  <c:v>62.93</c:v>
                </c:pt>
                <c:pt idx="4">
                  <c:v>67.14</c:v>
                </c:pt>
              </c:numCache>
            </c:numRef>
          </c:val>
          <c:extLst>
            <c:ext xmlns:c16="http://schemas.microsoft.com/office/drawing/2014/chart" uri="{C3380CC4-5D6E-409C-BE32-E72D297353CC}">
              <c16:uniqueId val="{00000000-0A76-492F-BDA5-59016E3777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A76-492F-BDA5-59016E3777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263.32</c:v>
                </c:pt>
                <c:pt idx="1">
                  <c:v>293.52</c:v>
                </c:pt>
                <c:pt idx="2">
                  <c:v>291.58</c:v>
                </c:pt>
                <c:pt idx="3">
                  <c:v>329.35</c:v>
                </c:pt>
                <c:pt idx="4">
                  <c:v>309.27999999999997</c:v>
                </c:pt>
              </c:numCache>
            </c:numRef>
          </c:val>
          <c:extLst>
            <c:ext xmlns:c16="http://schemas.microsoft.com/office/drawing/2014/chart" uri="{C3380CC4-5D6E-409C-BE32-E72D297353CC}">
              <c16:uniqueId val="{00000000-C51C-43C8-9961-671B461428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51C-43C8-9961-671B461428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G5" sqref="G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桑名市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140134</v>
      </c>
      <c r="AM8" s="46"/>
      <c r="AN8" s="46"/>
      <c r="AO8" s="46"/>
      <c r="AP8" s="46"/>
      <c r="AQ8" s="46"/>
      <c r="AR8" s="46"/>
      <c r="AS8" s="46"/>
      <c r="AT8" s="45">
        <f>データ!T6</f>
        <v>136.65</v>
      </c>
      <c r="AU8" s="45"/>
      <c r="AV8" s="45"/>
      <c r="AW8" s="45"/>
      <c r="AX8" s="45"/>
      <c r="AY8" s="45"/>
      <c r="AZ8" s="45"/>
      <c r="BA8" s="45"/>
      <c r="BB8" s="45">
        <f>データ!U6</f>
        <v>1025.5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1.01</v>
      </c>
      <c r="Q10" s="45"/>
      <c r="R10" s="45"/>
      <c r="S10" s="45"/>
      <c r="T10" s="45"/>
      <c r="U10" s="45"/>
      <c r="V10" s="45"/>
      <c r="W10" s="45">
        <f>データ!Q6</f>
        <v>100</v>
      </c>
      <c r="X10" s="45"/>
      <c r="Y10" s="45"/>
      <c r="Z10" s="45"/>
      <c r="AA10" s="45"/>
      <c r="AB10" s="45"/>
      <c r="AC10" s="45"/>
      <c r="AD10" s="46">
        <f>データ!R6</f>
        <v>3496</v>
      </c>
      <c r="AE10" s="46"/>
      <c r="AF10" s="46"/>
      <c r="AG10" s="46"/>
      <c r="AH10" s="46"/>
      <c r="AI10" s="46"/>
      <c r="AJ10" s="46"/>
      <c r="AK10" s="2"/>
      <c r="AL10" s="46">
        <f>データ!V6</f>
        <v>1413</v>
      </c>
      <c r="AM10" s="46"/>
      <c r="AN10" s="46"/>
      <c r="AO10" s="46"/>
      <c r="AP10" s="46"/>
      <c r="AQ10" s="46"/>
      <c r="AR10" s="46"/>
      <c r="AS10" s="46"/>
      <c r="AT10" s="45">
        <f>データ!W6</f>
        <v>0.74</v>
      </c>
      <c r="AU10" s="45"/>
      <c r="AV10" s="45"/>
      <c r="AW10" s="45"/>
      <c r="AX10" s="45"/>
      <c r="AY10" s="45"/>
      <c r="AZ10" s="45"/>
      <c r="BA10" s="45"/>
      <c r="BB10" s="45">
        <f>データ!X6</f>
        <v>1909.46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VEcO1pFc551kHJqh0whOlrQrSNQTcDxH2qk/IInL8wsVMhcodxMV72nFoN76M8ksq8GcQ1cZWyrNDeJUH7Am5g==" saltValue="7x1NylJrIoHADtj42e/S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242055</v>
      </c>
      <c r="D6" s="19">
        <f t="shared" si="3"/>
        <v>47</v>
      </c>
      <c r="E6" s="19">
        <f t="shared" si="3"/>
        <v>17</v>
      </c>
      <c r="F6" s="19">
        <f t="shared" si="3"/>
        <v>5</v>
      </c>
      <c r="G6" s="19">
        <f t="shared" si="3"/>
        <v>0</v>
      </c>
      <c r="H6" s="19" t="str">
        <f t="shared" si="3"/>
        <v>三重県　桑名市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1.01</v>
      </c>
      <c r="Q6" s="20">
        <f t="shared" si="3"/>
        <v>100</v>
      </c>
      <c r="R6" s="20">
        <f t="shared" si="3"/>
        <v>3496</v>
      </c>
      <c r="S6" s="20">
        <f t="shared" si="3"/>
        <v>140134</v>
      </c>
      <c r="T6" s="20">
        <f t="shared" si="3"/>
        <v>136.65</v>
      </c>
      <c r="U6" s="20">
        <f t="shared" si="3"/>
        <v>1025.5</v>
      </c>
      <c r="V6" s="20">
        <f t="shared" si="3"/>
        <v>1413</v>
      </c>
      <c r="W6" s="20">
        <f t="shared" si="3"/>
        <v>0.74</v>
      </c>
      <c r="X6" s="20">
        <f t="shared" si="3"/>
        <v>1909.46</v>
      </c>
      <c r="Y6" s="21">
        <f>IF(Y7="",NA(),Y7)</f>
        <v>89.32</v>
      </c>
      <c r="Z6" s="21">
        <f t="shared" ref="Z6:AH6" si="4">IF(Z7="",NA(),Z7)</f>
        <v>88.69</v>
      </c>
      <c r="AA6" s="21">
        <f t="shared" si="4"/>
        <v>88.38</v>
      </c>
      <c r="AB6" s="21">
        <f t="shared" si="4"/>
        <v>84.7</v>
      </c>
      <c r="AC6" s="21">
        <f t="shared" si="4"/>
        <v>87.26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72.17</v>
      </c>
      <c r="BR6" s="21">
        <f t="shared" ref="BR6:BZ6" si="8">IF(BR7="",NA(),BR7)</f>
        <v>69.78</v>
      </c>
      <c r="BS6" s="21">
        <f t="shared" si="8"/>
        <v>71.41</v>
      </c>
      <c r="BT6" s="21">
        <f t="shared" si="8"/>
        <v>62.93</v>
      </c>
      <c r="BU6" s="21">
        <f t="shared" si="8"/>
        <v>67.14</v>
      </c>
      <c r="BV6" s="21">
        <f t="shared" si="8"/>
        <v>59.8</v>
      </c>
      <c r="BW6" s="21">
        <f t="shared" si="8"/>
        <v>57.77</v>
      </c>
      <c r="BX6" s="21">
        <f t="shared" si="8"/>
        <v>57.31</v>
      </c>
      <c r="BY6" s="21">
        <f t="shared" si="8"/>
        <v>57.08</v>
      </c>
      <c r="BZ6" s="21">
        <f t="shared" si="8"/>
        <v>56.26</v>
      </c>
      <c r="CA6" s="20" t="str">
        <f>IF(CA7="","",IF(CA7="-","【-】","【"&amp;SUBSTITUTE(TEXT(CA7,"#,##0.00"),"-","△")&amp;"】"))</f>
        <v>【60.65】</v>
      </c>
      <c r="CB6" s="21">
        <f>IF(CB7="",NA(),CB7)</f>
        <v>263.32</v>
      </c>
      <c r="CC6" s="21">
        <f t="shared" ref="CC6:CK6" si="9">IF(CC7="",NA(),CC7)</f>
        <v>293.52</v>
      </c>
      <c r="CD6" s="21">
        <f t="shared" si="9"/>
        <v>291.58</v>
      </c>
      <c r="CE6" s="21">
        <f t="shared" si="9"/>
        <v>329.35</v>
      </c>
      <c r="CF6" s="21">
        <f t="shared" si="9"/>
        <v>309.27999999999997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45.1</v>
      </c>
      <c r="CN6" s="21">
        <f t="shared" ref="CN6:CV6" si="10">IF(CN7="",NA(),CN7)</f>
        <v>80.209999999999994</v>
      </c>
      <c r="CO6" s="21">
        <f t="shared" si="10"/>
        <v>42.34</v>
      </c>
      <c r="CP6" s="21">
        <f t="shared" si="10"/>
        <v>43.01</v>
      </c>
      <c r="CQ6" s="21">
        <f t="shared" si="10"/>
        <v>42.91</v>
      </c>
      <c r="CR6" s="21">
        <f t="shared" si="10"/>
        <v>51.75</v>
      </c>
      <c r="CS6" s="21">
        <f t="shared" si="10"/>
        <v>50.68</v>
      </c>
      <c r="CT6" s="21">
        <f t="shared" si="10"/>
        <v>50.14</v>
      </c>
      <c r="CU6" s="21">
        <f t="shared" si="10"/>
        <v>54.83</v>
      </c>
      <c r="CV6" s="21">
        <f t="shared" si="10"/>
        <v>66.53</v>
      </c>
      <c r="CW6" s="20" t="str">
        <f>IF(CW7="","",IF(CW7="-","【-】","【"&amp;SUBSTITUTE(TEXT(CW7,"#,##0.00"),"-","△")&amp;"】"))</f>
        <v>【61.14】</v>
      </c>
      <c r="CX6" s="21">
        <f>IF(CX7="",NA(),CX7)</f>
        <v>96.17</v>
      </c>
      <c r="CY6" s="21">
        <f t="shared" ref="CY6:DG6" si="11">IF(CY7="",NA(),CY7)</f>
        <v>96.05</v>
      </c>
      <c r="CZ6" s="21">
        <f t="shared" si="11"/>
        <v>95.99</v>
      </c>
      <c r="DA6" s="21">
        <f t="shared" si="11"/>
        <v>96.2</v>
      </c>
      <c r="DB6" s="21">
        <f t="shared" si="11"/>
        <v>95.68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242055</v>
      </c>
      <c r="D7" s="23">
        <v>47</v>
      </c>
      <c r="E7" s="23">
        <v>17</v>
      </c>
      <c r="F7" s="23">
        <v>5</v>
      </c>
      <c r="G7" s="23">
        <v>0</v>
      </c>
      <c r="H7" s="23" t="s">
        <v>98</v>
      </c>
      <c r="I7" s="23" t="s">
        <v>99</v>
      </c>
      <c r="J7" s="23" t="s">
        <v>100</v>
      </c>
      <c r="K7" s="23" t="s">
        <v>101</v>
      </c>
      <c r="L7" s="23" t="s">
        <v>102</v>
      </c>
      <c r="M7" s="23" t="s">
        <v>103</v>
      </c>
      <c r="N7" s="24" t="s">
        <v>104</v>
      </c>
      <c r="O7" s="24" t="s">
        <v>105</v>
      </c>
      <c r="P7" s="24">
        <v>1.01</v>
      </c>
      <c r="Q7" s="24">
        <v>100</v>
      </c>
      <c r="R7" s="24">
        <v>3496</v>
      </c>
      <c r="S7" s="24">
        <v>140134</v>
      </c>
      <c r="T7" s="24">
        <v>136.65</v>
      </c>
      <c r="U7" s="24">
        <v>1025.5</v>
      </c>
      <c r="V7" s="24">
        <v>1413</v>
      </c>
      <c r="W7" s="24">
        <v>0.74</v>
      </c>
      <c r="X7" s="24">
        <v>1909.46</v>
      </c>
      <c r="Y7" s="24">
        <v>89.32</v>
      </c>
      <c r="Z7" s="24">
        <v>88.69</v>
      </c>
      <c r="AA7" s="24">
        <v>88.38</v>
      </c>
      <c r="AB7" s="24">
        <v>84.7</v>
      </c>
      <c r="AC7" s="24">
        <v>87.26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72.17</v>
      </c>
      <c r="BR7" s="24">
        <v>69.78</v>
      </c>
      <c r="BS7" s="24">
        <v>71.41</v>
      </c>
      <c r="BT7" s="24">
        <v>62.93</v>
      </c>
      <c r="BU7" s="24">
        <v>67.14</v>
      </c>
      <c r="BV7" s="24">
        <v>59.8</v>
      </c>
      <c r="BW7" s="24">
        <v>57.77</v>
      </c>
      <c r="BX7" s="24">
        <v>57.31</v>
      </c>
      <c r="BY7" s="24">
        <v>57.08</v>
      </c>
      <c r="BZ7" s="24">
        <v>56.26</v>
      </c>
      <c r="CA7" s="24">
        <v>60.65</v>
      </c>
      <c r="CB7" s="24">
        <v>263.32</v>
      </c>
      <c r="CC7" s="24">
        <v>293.52</v>
      </c>
      <c r="CD7" s="24">
        <v>291.58</v>
      </c>
      <c r="CE7" s="24">
        <v>329.35</v>
      </c>
      <c r="CF7" s="24">
        <v>309.27999999999997</v>
      </c>
      <c r="CG7" s="24">
        <v>263.76</v>
      </c>
      <c r="CH7" s="24">
        <v>274.35000000000002</v>
      </c>
      <c r="CI7" s="24">
        <v>273.52</v>
      </c>
      <c r="CJ7" s="24">
        <v>274.99</v>
      </c>
      <c r="CK7" s="24">
        <v>282.08999999999997</v>
      </c>
      <c r="CL7" s="24">
        <v>256.97000000000003</v>
      </c>
      <c r="CM7" s="24">
        <v>45.1</v>
      </c>
      <c r="CN7" s="24">
        <v>80.209999999999994</v>
      </c>
      <c r="CO7" s="24">
        <v>42.34</v>
      </c>
      <c r="CP7" s="24">
        <v>43.01</v>
      </c>
      <c r="CQ7" s="24">
        <v>42.91</v>
      </c>
      <c r="CR7" s="24">
        <v>51.75</v>
      </c>
      <c r="CS7" s="24">
        <v>50.68</v>
      </c>
      <c r="CT7" s="24">
        <v>50.14</v>
      </c>
      <c r="CU7" s="24">
        <v>54.83</v>
      </c>
      <c r="CV7" s="24">
        <v>66.53</v>
      </c>
      <c r="CW7" s="24">
        <v>61.14</v>
      </c>
      <c r="CX7" s="24">
        <v>96.17</v>
      </c>
      <c r="CY7" s="24">
        <v>96.05</v>
      </c>
      <c r="CZ7" s="24">
        <v>95.99</v>
      </c>
      <c r="DA7" s="24">
        <v>96.2</v>
      </c>
      <c r="DB7" s="24">
        <v>95.68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2023-01-25T00:18:50Z</cp:lastPrinted>
  <dcterms:created xsi:type="dcterms:W3CDTF">2023-01-13T00:02:23Z</dcterms:created>
  <dcterms:modified xsi:type="dcterms:W3CDTF">2023-01-25T01:09:25Z</dcterms:modified>
  <cp:category/>
</cp:coreProperties>
</file>