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上下水道総務課\会計係\会計係長\上下　県等照会文書\R04県等照会文書\財務課提出\【0126〆】公営企業に係る経営比較分析表（令和３年度決算）の分析等について\【経営比較分析表】2021_242047_46_010\"/>
    </mc:Choice>
  </mc:AlternateContent>
  <workbookProtection workbookAlgorithmName="SHA-512" workbookHashValue="rBTGDsX3Fs2sc6fZW7P8OiDKAJm/zhQkfUbhuGV9aj+kq56b/KvjM9q75/5fl1DszHM3+jJChm33F2GKThOaEg==" workbookSaltValue="xwO6yAbb5ZOQGKMo+b58iA=="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<sst xmlns="http://schemas.openxmlformats.org/spreadsheetml/2006/main" count="228" uniqueCount="114">
  <si>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</si>
  <si>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</si>
  <si>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</si>
  <si>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</si>
  <si>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</si>
  <si>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</si>
  <si>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</si>
  <si>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</si>
  <si>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</si>
  <si>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</si>
  <si>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</si>
  <si>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</si>
  <si>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</si>
  <si>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</si>
  <si>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</si>
  <si>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</si>
  <si>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</si>
  <si>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</si>
  <si>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</si>
  <si>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</si>
  <si>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</si>
  <si>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</si>
  <si>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</si>
  <si>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</si>
  <si>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</si>
  <si>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</si>
  <si>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</si>
  <si>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</si>
  <si>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</si>
  <si>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</si>
  <si>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</si>
  <si>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</si>
  <si>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</si>
  <si>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</si>
  <si>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</si>
  <si>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</si>
  <si>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</si>
  <si>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</si>
  <si>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</si>
  <si>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</si>
  <si>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</si>
  <si>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</si>
  <si>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</si>
  <si>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</si>
  <si>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</si>
  <si>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</si>
  <si>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</si>
  <si>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</si>
  <si>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</si>
  <si>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</si>
  <si>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</si>
  <si>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</si>
  <si>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</si>
  <si>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</si>
  <si>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</si>
  <si>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</si>
  <si>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</si>
  <si>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</si>
  <si>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</si>
  <si>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</si>
  <si>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</si>
  <si>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</si>
  <si>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</si>
  <si>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</si>
  <si>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</si>
  <si>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</si>
  <si>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</si>
  <si>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</si>
  <si>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</si>
  <si>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</si>
  <si>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</si>
  <si>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</si>
  <si>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</si>
  <si>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</si>
  <si>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</si>
  <si>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</si>
  <si>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</si>
  <si>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</si>
  <si>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</si>
  <si>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</si>
  <si>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</si>
  <si>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</si>
  <si>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</si>
  <si>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</si>
  <si>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</si>
  <si>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</si>
  <si>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</si>
  <si>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</si>
  <si>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</si>
  <si>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</si>
  <si>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</si>
  <si>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</si>
  <si>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松阪市</t>
  </si>
  <si>
    <t>法適用</t>
  </si>
  <si>
    <t>水道事業</t>
  </si>
  <si>
    <t>末端給水事業</t>
  </si>
  <si>
    <t>A2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</si>
  <si>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</si>
  <si>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</si>
  <si>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</si>
  <si>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</si>
  <si>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</si>
  <si>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</si>
  <si>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</si>
  <si>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</si>
  <si>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</si>
  <si>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</si>
  <si>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</si>
  <si>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</si>
  <si>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</si>
  <si>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</si>
  <si>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xml:space="preserve">　経常収支は類似団体、全国平均を下回りましたが100％を超えており、累積欠損金も生じていません。また、支払能力を示す流動比率は、前年より改善しており、類似団体、全国平均を上回り経営の健全性は保たれています。
　給水収益に対する企業債残高の比率は前年と同様の水準ですが、給水量が減少傾向にあるため今後増加していくものと考えられます。
　料金回収率は前年比0.32ポイント減少しましたが類似団体、全国平均ともに上回っています。給水原価は前年と同様の水準になりましたが、類似団体を上回っています。
　施設利用率は前年と比較して1.29ポイント減少しましたが、配水量は毎年減少していることから、施設利用率は今後も減少していくと考えられます。
</t>
    <phoneticPr fontId="4"/>
  </si>
  <si>
    <t>　配水池等の基幹水道施設の耐震化を早期に実施した結果、有形固定資産減価償却率は類似団体、全国平均と比較して低い数値であります。
　管路経年化率は21.21％と類似団体、全国平均を下回っており、管路更新率は、全国平均と同水準です。</t>
    <phoneticPr fontId="4"/>
  </si>
  <si>
    <t>　人口減少、節水意識の定着により給水収益が年々減少する中、将来にわたり安全、安心な水の供給のため、老朽施設、老朽管の更新が急務となってきております。
　給水人口が減少し料金収入の増加が見込めない事から、水道事業ビジョン、経営戦略、アセットマネジメントに基づき、収益の動向を踏まえながら事業運営を進めていきます。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</si>
</sst>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0.61</c:v>
                </c:pt>
                <c:pt idx="1">
                  <c:v>1.01</c:v>
                </c:pt>
                <c:pt idx="2">
                  <c:v>0.88</c:v>
                </c:pt>
                <c:pt idx="3">
                  <c:v>0.69</c:v>
                </c:pt>
                <c:pt idx="4">
                  <c:v>0.66</c:v>
                </c:pt>
              </c:numCache>
            </c:numRef>
          </c:val>
          <c:extLst>
            <c:ext xmlns:c16="http://schemas.microsoft.com/office/drawing/2014/chart" uri="{C3380CC4-5D6E-409C-BE32-E72D297353CC}">
              <c16:uniqueId val="{00000000-2DF7-414E-99F2-3FB59B78E097}"/>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0.65</c:v>
                </c:pt>
                <c:pt idx="1">
                  <c:v>0.7</c:v>
                </c:pt>
                <c:pt idx="2">
                  <c:v>0.72</c:v>
                </c:pt>
                <c:pt idx="3">
                  <c:v>0.69</c:v>
                </c:pt>
                <c:pt idx="4">
                  <c:v>0.69</c:v>
                </c:pt>
              </c:numCache>
            </c:numRef>
          </c:val>
          <c:smooth val="0"/>
          <c:extLst>
            <c:ext xmlns:c16="http://schemas.microsoft.com/office/drawing/2014/chart" uri="{C3380CC4-5D6E-409C-BE32-E72D297353CC}">
              <c16:uniqueId val="{00000001-2DF7-414E-99F2-3FB59B78E097}"/>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61.07</c:v>
                </c:pt>
                <c:pt idx="1">
                  <c:v>60.49</c:v>
                </c:pt>
                <c:pt idx="2">
                  <c:v>59.42</c:v>
                </c:pt>
                <c:pt idx="3">
                  <c:v>60.21</c:v>
                </c:pt>
                <c:pt idx="4">
                  <c:v>58.92</c:v>
                </c:pt>
              </c:numCache>
            </c:numRef>
          </c:val>
          <c:extLst>
            <c:ext xmlns:c16="http://schemas.microsoft.com/office/drawing/2014/chart" uri="{C3380CC4-5D6E-409C-BE32-E72D297353CC}">
              <c16:uniqueId val="{00000000-EED6-4611-B014-48387D9BF395}"/>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62.88</c:v>
                </c:pt>
                <c:pt idx="1">
                  <c:v>62.32</c:v>
                </c:pt>
                <c:pt idx="2">
                  <c:v>61.71</c:v>
                </c:pt>
                <c:pt idx="3">
                  <c:v>63.12</c:v>
                </c:pt>
                <c:pt idx="4">
                  <c:v>62.57</c:v>
                </c:pt>
              </c:numCache>
            </c:numRef>
          </c:val>
          <c:smooth val="0"/>
          <c:extLst>
            <c:ext xmlns:c16="http://schemas.microsoft.com/office/drawing/2014/chart" uri="{C3380CC4-5D6E-409C-BE32-E72D297353CC}">
              <c16:uniqueId val="{00000001-EED6-4611-B014-48387D9BF395}"/>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89.12</c:v>
                </c:pt>
                <c:pt idx="1">
                  <c:v>85.88</c:v>
                </c:pt>
                <c:pt idx="2">
                  <c:v>89.53</c:v>
                </c:pt>
                <c:pt idx="3">
                  <c:v>89.35</c:v>
                </c:pt>
                <c:pt idx="4">
                  <c:v>90.02</c:v>
                </c:pt>
              </c:numCache>
            </c:numRef>
          </c:val>
          <c:extLst>
            <c:ext xmlns:c16="http://schemas.microsoft.com/office/drawing/2014/chart" uri="{C3380CC4-5D6E-409C-BE32-E72D297353CC}">
              <c16:uniqueId val="{00000000-4922-43D3-85C0-06FA9D7B3729}"/>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90.13</c:v>
                </c:pt>
                <c:pt idx="1">
                  <c:v>90.19</c:v>
                </c:pt>
                <c:pt idx="2">
                  <c:v>90.03</c:v>
                </c:pt>
                <c:pt idx="3">
                  <c:v>90.09</c:v>
                </c:pt>
                <c:pt idx="4">
                  <c:v>90.21</c:v>
                </c:pt>
              </c:numCache>
            </c:numRef>
          </c:val>
          <c:smooth val="0"/>
          <c:extLst>
            <c:ext xmlns:c16="http://schemas.microsoft.com/office/drawing/2014/chart" uri="{C3380CC4-5D6E-409C-BE32-E72D297353CC}">
              <c16:uniqueId val="{00000001-4922-43D3-85C0-06FA9D7B3729}"/>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107.21</c:v>
                </c:pt>
                <c:pt idx="1">
                  <c:v>104.31</c:v>
                </c:pt>
                <c:pt idx="2">
                  <c:v>110.19</c:v>
                </c:pt>
                <c:pt idx="3">
                  <c:v>109.49</c:v>
                </c:pt>
                <c:pt idx="4">
                  <c:v>109.33</c:v>
                </c:pt>
              </c:numCache>
            </c:numRef>
          </c:val>
          <c:extLst>
            <c:ext xmlns:c16="http://schemas.microsoft.com/office/drawing/2014/chart" uri="{C3380CC4-5D6E-409C-BE32-E72D297353CC}">
              <c16:uniqueId val="{00000000-FA59-4617-8477-A401BF5C66EC}"/>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113.95</c:v>
                </c:pt>
                <c:pt idx="1">
                  <c:v>112.62</c:v>
                </c:pt>
                <c:pt idx="2">
                  <c:v>113.35</c:v>
                </c:pt>
                <c:pt idx="3">
                  <c:v>112.36</c:v>
                </c:pt>
                <c:pt idx="4">
                  <c:v>112.26</c:v>
                </c:pt>
              </c:numCache>
            </c:numRef>
          </c:val>
          <c:smooth val="0"/>
          <c:extLst>
            <c:ext xmlns:c16="http://schemas.microsoft.com/office/drawing/2014/chart" uri="{C3380CC4-5D6E-409C-BE32-E72D297353CC}">
              <c16:uniqueId val="{00000001-FA59-4617-8477-A401BF5C66EC}"/>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44.02</c:v>
                </c:pt>
                <c:pt idx="1">
                  <c:v>45.3</c:v>
                </c:pt>
                <c:pt idx="2">
                  <c:v>46.78</c:v>
                </c:pt>
                <c:pt idx="3">
                  <c:v>47.86</c:v>
                </c:pt>
                <c:pt idx="4">
                  <c:v>49.14</c:v>
                </c:pt>
              </c:numCache>
            </c:numRef>
          </c:val>
          <c:extLst>
            <c:ext xmlns:c16="http://schemas.microsoft.com/office/drawing/2014/chart" uri="{C3380CC4-5D6E-409C-BE32-E72D297353CC}">
              <c16:uniqueId val="{00000000-0F58-41B7-A9E4-C1BC7CBC45FF}"/>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48.01</c:v>
                </c:pt>
                <c:pt idx="1">
                  <c:v>48.86</c:v>
                </c:pt>
                <c:pt idx="2">
                  <c:v>49.6</c:v>
                </c:pt>
                <c:pt idx="3">
                  <c:v>50.31</c:v>
                </c:pt>
                <c:pt idx="4">
                  <c:v>50.74</c:v>
                </c:pt>
              </c:numCache>
            </c:numRef>
          </c:val>
          <c:smooth val="0"/>
          <c:extLst>
            <c:ext xmlns:c16="http://schemas.microsoft.com/office/drawing/2014/chart" uri="{C3380CC4-5D6E-409C-BE32-E72D297353CC}">
              <c16:uniqueId val="{00000001-0F58-41B7-A9E4-C1BC7CBC45FF}"/>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13.11</c:v>
                </c:pt>
                <c:pt idx="1">
                  <c:v>15.32</c:v>
                </c:pt>
                <c:pt idx="2">
                  <c:v>16.670000000000002</c:v>
                </c:pt>
                <c:pt idx="3">
                  <c:v>18.86</c:v>
                </c:pt>
                <c:pt idx="4">
                  <c:v>21.21</c:v>
                </c:pt>
              </c:numCache>
            </c:numRef>
          </c:val>
          <c:extLst>
            <c:ext xmlns:c16="http://schemas.microsoft.com/office/drawing/2014/chart" uri="{C3380CC4-5D6E-409C-BE32-E72D297353CC}">
              <c16:uniqueId val="{00000000-83B0-4500-8340-FE5DA890F2A8}"/>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16.600000000000001</c:v>
                </c:pt>
                <c:pt idx="1">
                  <c:v>18.510000000000002</c:v>
                </c:pt>
                <c:pt idx="2">
                  <c:v>20.49</c:v>
                </c:pt>
                <c:pt idx="3">
                  <c:v>21.34</c:v>
                </c:pt>
                <c:pt idx="4">
                  <c:v>23.27</c:v>
                </c:pt>
              </c:numCache>
            </c:numRef>
          </c:val>
          <c:smooth val="0"/>
          <c:extLst>
            <c:ext xmlns:c16="http://schemas.microsoft.com/office/drawing/2014/chart" uri="{C3380CC4-5D6E-409C-BE32-E72D297353CC}">
              <c16:uniqueId val="{00000001-83B0-4500-8340-FE5DA890F2A8}"/>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78D-49F3-8FB0-ECA38ABE8049}"/>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formatCode="#,##0.00;&quot;△&quot;#,##0.00">
                  <c:v>0</c:v>
                </c:pt>
                <c:pt idx="1">
                  <c:v>0.75</c:v>
                </c:pt>
                <c:pt idx="2">
                  <c:v>0.51</c:v>
                </c:pt>
                <c:pt idx="3">
                  <c:v>0.28999999999999998</c:v>
                </c:pt>
                <c:pt idx="4">
                  <c:v>0.25</c:v>
                </c:pt>
              </c:numCache>
            </c:numRef>
          </c:val>
          <c:smooth val="0"/>
          <c:extLst>
            <c:ext xmlns:c16="http://schemas.microsoft.com/office/drawing/2014/chart" uri="{C3380CC4-5D6E-409C-BE32-E72D297353CC}">
              <c16:uniqueId val="{00000001-178D-49F3-8FB0-ECA38ABE8049}"/>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324</c:v>
                </c:pt>
                <c:pt idx="1">
                  <c:v>355.31</c:v>
                </c:pt>
                <c:pt idx="2">
                  <c:v>356.02</c:v>
                </c:pt>
                <c:pt idx="3">
                  <c:v>357.95</c:v>
                </c:pt>
                <c:pt idx="4">
                  <c:v>400.27</c:v>
                </c:pt>
              </c:numCache>
            </c:numRef>
          </c:val>
          <c:extLst>
            <c:ext xmlns:c16="http://schemas.microsoft.com/office/drawing/2014/chart" uri="{C3380CC4-5D6E-409C-BE32-E72D297353CC}">
              <c16:uniqueId val="{00000000-D541-45D5-81B5-F3AE01E37C01}"/>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307.83</c:v>
                </c:pt>
                <c:pt idx="1">
                  <c:v>318.89</c:v>
                </c:pt>
                <c:pt idx="2">
                  <c:v>309.10000000000002</c:v>
                </c:pt>
                <c:pt idx="3">
                  <c:v>306.08</c:v>
                </c:pt>
                <c:pt idx="4">
                  <c:v>306.14999999999998</c:v>
                </c:pt>
              </c:numCache>
            </c:numRef>
          </c:val>
          <c:smooth val="0"/>
          <c:extLst>
            <c:ext xmlns:c16="http://schemas.microsoft.com/office/drawing/2014/chart" uri="{C3380CC4-5D6E-409C-BE32-E72D297353CC}">
              <c16:uniqueId val="{00000001-D541-45D5-81B5-F3AE01E37C01}"/>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395.33</c:v>
                </c:pt>
                <c:pt idx="1">
                  <c:v>414.67</c:v>
                </c:pt>
                <c:pt idx="2">
                  <c:v>395.2</c:v>
                </c:pt>
                <c:pt idx="3">
                  <c:v>395.14</c:v>
                </c:pt>
                <c:pt idx="4">
                  <c:v>393.37</c:v>
                </c:pt>
              </c:numCache>
            </c:numRef>
          </c:val>
          <c:extLst>
            <c:ext xmlns:c16="http://schemas.microsoft.com/office/drawing/2014/chart" uri="{C3380CC4-5D6E-409C-BE32-E72D297353CC}">
              <c16:uniqueId val="{00000000-2124-422B-9C01-73D411683368}"/>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295.44</c:v>
                </c:pt>
                <c:pt idx="1">
                  <c:v>290.07</c:v>
                </c:pt>
                <c:pt idx="2">
                  <c:v>290.42</c:v>
                </c:pt>
                <c:pt idx="3">
                  <c:v>294.66000000000003</c:v>
                </c:pt>
                <c:pt idx="4">
                  <c:v>285.27</c:v>
                </c:pt>
              </c:numCache>
            </c:numRef>
          </c:val>
          <c:smooth val="0"/>
          <c:extLst>
            <c:ext xmlns:c16="http://schemas.microsoft.com/office/drawing/2014/chart" uri="{C3380CC4-5D6E-409C-BE32-E72D297353CC}">
              <c16:uniqueId val="{00000001-2124-422B-9C01-73D411683368}"/>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103.58</c:v>
                </c:pt>
                <c:pt idx="1">
                  <c:v>100.78</c:v>
                </c:pt>
                <c:pt idx="2">
                  <c:v>107.59</c:v>
                </c:pt>
                <c:pt idx="3">
                  <c:v>107</c:v>
                </c:pt>
                <c:pt idx="4">
                  <c:v>106.68</c:v>
                </c:pt>
              </c:numCache>
            </c:numRef>
          </c:val>
          <c:extLst>
            <c:ext xmlns:c16="http://schemas.microsoft.com/office/drawing/2014/chart" uri="{C3380CC4-5D6E-409C-BE32-E72D297353CC}">
              <c16:uniqueId val="{00000000-A0EE-44D3-BD6C-3A8EACE0E9ED}"/>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106.02</c:v>
                </c:pt>
                <c:pt idx="1">
                  <c:v>104.84</c:v>
                </c:pt>
                <c:pt idx="2">
                  <c:v>106.11</c:v>
                </c:pt>
                <c:pt idx="3">
                  <c:v>103.75</c:v>
                </c:pt>
                <c:pt idx="4">
                  <c:v>105.3</c:v>
                </c:pt>
              </c:numCache>
            </c:numRef>
          </c:val>
          <c:smooth val="0"/>
          <c:extLst>
            <c:ext xmlns:c16="http://schemas.microsoft.com/office/drawing/2014/chart" uri="{C3380CC4-5D6E-409C-BE32-E72D297353CC}">
              <c16:uniqueId val="{00000001-A0EE-44D3-BD6C-3A8EACE0E9ED}"/>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167.93</c:v>
                </c:pt>
                <c:pt idx="1">
                  <c:v>172.53</c:v>
                </c:pt>
                <c:pt idx="2">
                  <c:v>161.88</c:v>
                </c:pt>
                <c:pt idx="3">
                  <c:v>162.04</c:v>
                </c:pt>
                <c:pt idx="4">
                  <c:v>163.02000000000001</c:v>
                </c:pt>
              </c:numCache>
            </c:numRef>
          </c:val>
          <c:extLst>
            <c:ext xmlns:c16="http://schemas.microsoft.com/office/drawing/2014/chart" uri="{C3380CC4-5D6E-409C-BE32-E72D297353CC}">
              <c16:uniqueId val="{00000000-661D-4993-BEEE-3B6078CEB308}"/>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158.6</c:v>
                </c:pt>
                <c:pt idx="1">
                  <c:v>161.82</c:v>
                </c:pt>
                <c:pt idx="2">
                  <c:v>161.03</c:v>
                </c:pt>
                <c:pt idx="3">
                  <c:v>159.93</c:v>
                </c:pt>
                <c:pt idx="4">
                  <c:v>162.77000000000001</c:v>
                </c:pt>
              </c:numCache>
            </c:numRef>
          </c:val>
          <c:smooth val="0"/>
          <c:extLst>
            <c:ext xmlns:c16="http://schemas.microsoft.com/office/drawing/2014/chart" uri="{C3380CC4-5D6E-409C-BE32-E72D297353CC}">
              <c16:uniqueId val="{00000001-661D-4993-BEEE-3B6078CEB308}"/>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43" zoomScale="80" zoomScaleNormal="8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三重県　松阪市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A2</v>
      </c>
      <c r="X8" s="44"/>
      <c r="Y8" s="44"/>
      <c r="Z8" s="44"/>
      <c r="AA8" s="44"/>
      <c r="AB8" s="44"/>
      <c r="AC8" s="44"/>
      <c r="AD8" s="44" t="str">
        <f>データ!$M$6</f>
        <v>自治体職員</v>
      </c>
      <c r="AE8" s="44"/>
      <c r="AF8" s="44"/>
      <c r="AG8" s="44"/>
      <c r="AH8" s="44"/>
      <c r="AI8" s="44"/>
      <c r="AJ8" s="44"/>
      <c r="AK8" s="2"/>
      <c r="AL8" s="45">
        <f>データ!$R$6</f>
        <v>160624</v>
      </c>
      <c r="AM8" s="45"/>
      <c r="AN8" s="45"/>
      <c r="AO8" s="45"/>
      <c r="AP8" s="45"/>
      <c r="AQ8" s="45"/>
      <c r="AR8" s="45"/>
      <c r="AS8" s="45"/>
      <c r="AT8" s="46">
        <f>データ!$S$6</f>
        <v>623.58000000000004</v>
      </c>
      <c r="AU8" s="47"/>
      <c r="AV8" s="47"/>
      <c r="AW8" s="47"/>
      <c r="AX8" s="47"/>
      <c r="AY8" s="47"/>
      <c r="AZ8" s="47"/>
      <c r="BA8" s="47"/>
      <c r="BB8" s="48">
        <f>データ!$T$6</f>
        <v>257.58</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60.41</v>
      </c>
      <c r="J10" s="47"/>
      <c r="K10" s="47"/>
      <c r="L10" s="47"/>
      <c r="M10" s="47"/>
      <c r="N10" s="47"/>
      <c r="O10" s="81"/>
      <c r="P10" s="48">
        <f>データ!$P$6</f>
        <v>98.51</v>
      </c>
      <c r="Q10" s="48"/>
      <c r="R10" s="48"/>
      <c r="S10" s="48"/>
      <c r="T10" s="48"/>
      <c r="U10" s="48"/>
      <c r="V10" s="48"/>
      <c r="W10" s="45">
        <f>データ!$Q$6</f>
        <v>3014</v>
      </c>
      <c r="X10" s="45"/>
      <c r="Y10" s="45"/>
      <c r="Z10" s="45"/>
      <c r="AA10" s="45"/>
      <c r="AB10" s="45"/>
      <c r="AC10" s="45"/>
      <c r="AD10" s="2"/>
      <c r="AE10" s="2"/>
      <c r="AF10" s="2"/>
      <c r="AG10" s="2"/>
      <c r="AH10" s="2"/>
      <c r="AI10" s="2"/>
      <c r="AJ10" s="2"/>
      <c r="AK10" s="2"/>
      <c r="AL10" s="45">
        <f>データ!$U$6</f>
        <v>157550</v>
      </c>
      <c r="AM10" s="45"/>
      <c r="AN10" s="45"/>
      <c r="AO10" s="45"/>
      <c r="AP10" s="45"/>
      <c r="AQ10" s="45"/>
      <c r="AR10" s="45"/>
      <c r="AS10" s="45"/>
      <c r="AT10" s="46">
        <f>データ!$V$6</f>
        <v>270.92</v>
      </c>
      <c r="AU10" s="47"/>
      <c r="AV10" s="47"/>
      <c r="AW10" s="47"/>
      <c r="AX10" s="47"/>
      <c r="AY10" s="47"/>
      <c r="AZ10" s="47"/>
      <c r="BA10" s="47"/>
      <c r="BB10" s="48">
        <f>データ!$W$6</f>
        <v>581.54</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111</v>
      </c>
      <c r="BM16" s="58"/>
      <c r="BN16" s="58"/>
      <c r="BO16" s="58"/>
      <c r="BP16" s="58"/>
      <c r="BQ16" s="58"/>
      <c r="BR16" s="58"/>
      <c r="BS16" s="58"/>
      <c r="BT16" s="58"/>
      <c r="BU16" s="58"/>
      <c r="BV16" s="58"/>
      <c r="BW16" s="58"/>
      <c r="BX16" s="58"/>
      <c r="BY16" s="58"/>
      <c r="BZ16" s="5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112</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113</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BM7SxNhmi9xpGlgrJkl/dbfakeG4DY2ZbuGXzq3bOLdzcoastI4RTezfSHWdkkoptewylu3neTJT4PNaBMb9LA==" saltValue="na9w26XRA8XRM3OMJOR20Q=="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27</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52</v>
      </c>
      <c r="B4" s="17"/>
      <c r="C4" s="17"/>
      <c r="D4" s="17"/>
      <c r="E4" s="17"/>
      <c r="F4" s="17"/>
      <c r="G4" s="17"/>
      <c r="H4" s="86"/>
      <c r="I4" s="87"/>
      <c r="J4" s="87"/>
      <c r="K4" s="87"/>
      <c r="L4" s="87"/>
      <c r="M4" s="87"/>
      <c r="N4" s="87"/>
      <c r="O4" s="87"/>
      <c r="P4" s="87"/>
      <c r="Q4" s="87"/>
      <c r="R4" s="87"/>
      <c r="S4" s="87"/>
      <c r="T4" s="87"/>
      <c r="U4" s="87"/>
      <c r="V4" s="87"/>
      <c r="W4" s="88"/>
      <c r="X4" s="82" t="s">
        <v>53</v>
      </c>
      <c r="Y4" s="82"/>
      <c r="Z4" s="82"/>
      <c r="AA4" s="82"/>
      <c r="AB4" s="82"/>
      <c r="AC4" s="82"/>
      <c r="AD4" s="82"/>
      <c r="AE4" s="82"/>
      <c r="AF4" s="82"/>
      <c r="AG4" s="82"/>
      <c r="AH4" s="82"/>
      <c r="AI4" s="82" t="s">
        <v>54</v>
      </c>
      <c r="AJ4" s="82"/>
      <c r="AK4" s="82"/>
      <c r="AL4" s="82"/>
      <c r="AM4" s="82"/>
      <c r="AN4" s="82"/>
      <c r="AO4" s="82"/>
      <c r="AP4" s="82"/>
      <c r="AQ4" s="82"/>
      <c r="AR4" s="82"/>
      <c r="AS4" s="82"/>
      <c r="AT4" s="82" t="s">
        <v>55</v>
      </c>
      <c r="AU4" s="82"/>
      <c r="AV4" s="82"/>
      <c r="AW4" s="82"/>
      <c r="AX4" s="82"/>
      <c r="AY4" s="82"/>
      <c r="AZ4" s="82"/>
      <c r="BA4" s="82"/>
      <c r="BB4" s="82"/>
      <c r="BC4" s="82"/>
      <c r="BD4" s="82"/>
      <c r="BE4" s="82" t="s">
        <v>56</v>
      </c>
      <c r="BF4" s="82"/>
      <c r="BG4" s="82"/>
      <c r="BH4" s="82"/>
      <c r="BI4" s="82"/>
      <c r="BJ4" s="82"/>
      <c r="BK4" s="82"/>
      <c r="BL4" s="82"/>
      <c r="BM4" s="82"/>
      <c r="BN4" s="82"/>
      <c r="BO4" s="82"/>
      <c r="BP4" s="82" t="s">
        <v>57</v>
      </c>
      <c r="BQ4" s="82"/>
      <c r="BR4" s="82"/>
      <c r="BS4" s="82"/>
      <c r="BT4" s="82"/>
      <c r="BU4" s="82"/>
      <c r="BV4" s="82"/>
      <c r="BW4" s="82"/>
      <c r="BX4" s="82"/>
      <c r="BY4" s="82"/>
      <c r="BZ4" s="82"/>
      <c r="CA4" s="82" t="s">
        <v>58</v>
      </c>
      <c r="CB4" s="82"/>
      <c r="CC4" s="82"/>
      <c r="CD4" s="82"/>
      <c r="CE4" s="82"/>
      <c r="CF4" s="82"/>
      <c r="CG4" s="82"/>
      <c r="CH4" s="82"/>
      <c r="CI4" s="82"/>
      <c r="CJ4" s="82"/>
      <c r="CK4" s="82"/>
      <c r="CL4" s="82" t="s">
        <v>59</v>
      </c>
      <c r="CM4" s="82"/>
      <c r="CN4" s="82"/>
      <c r="CO4" s="82"/>
      <c r="CP4" s="82"/>
      <c r="CQ4" s="82"/>
      <c r="CR4" s="82"/>
      <c r="CS4" s="82"/>
      <c r="CT4" s="82"/>
      <c r="CU4" s="82"/>
      <c r="CV4" s="82"/>
      <c r="CW4" s="82" t="s">
        <v>60</v>
      </c>
      <c r="CX4" s="82"/>
      <c r="CY4" s="82"/>
      <c r="CZ4" s="82"/>
      <c r="DA4" s="82"/>
      <c r="DB4" s="82"/>
      <c r="DC4" s="82"/>
      <c r="DD4" s="82"/>
      <c r="DE4" s="82"/>
      <c r="DF4" s="82"/>
      <c r="DG4" s="82"/>
      <c r="DH4" s="82" t="s">
        <v>61</v>
      </c>
      <c r="DI4" s="82"/>
      <c r="DJ4" s="82"/>
      <c r="DK4" s="82"/>
      <c r="DL4" s="82"/>
      <c r="DM4" s="82"/>
      <c r="DN4" s="82"/>
      <c r="DO4" s="82"/>
      <c r="DP4" s="82"/>
      <c r="DQ4" s="82"/>
      <c r="DR4" s="82"/>
      <c r="DS4" s="82" t="s">
        <v>62</v>
      </c>
      <c r="DT4" s="82"/>
      <c r="DU4" s="82"/>
      <c r="DV4" s="82"/>
      <c r="DW4" s="82"/>
      <c r="DX4" s="82"/>
      <c r="DY4" s="82"/>
      <c r="DZ4" s="82"/>
      <c r="EA4" s="82"/>
      <c r="EB4" s="82"/>
      <c r="EC4" s="82"/>
      <c r="ED4" s="82" t="s">
        <v>63</v>
      </c>
      <c r="EE4" s="82"/>
      <c r="EF4" s="82"/>
      <c r="EG4" s="82"/>
      <c r="EH4" s="82"/>
      <c r="EI4" s="82"/>
      <c r="EJ4" s="82"/>
      <c r="EK4" s="82"/>
      <c r="EL4" s="82"/>
      <c r="EM4" s="82"/>
      <c r="EN4" s="82"/>
    </row>
    <row r="5" spans="1:144" x14ac:dyDescent="0.15">
      <c r="A5" s="15" t="s">
        <v>64</v>
      </c>
      <c r="B5" s="18"/>
      <c r="C5" s="18"/>
      <c r="D5" s="18"/>
      <c r="E5" s="18"/>
      <c r="F5" s="18"/>
      <c r="G5" s="18"/>
      <c r="H5" s="19" t="s">
        <v>65</v>
      </c>
      <c r="I5" s="19" t="s">
        <v>66</v>
      </c>
      <c r="J5" s="19" t="s">
        <v>67</v>
      </c>
      <c r="K5" s="19" t="s">
        <v>68</v>
      </c>
      <c r="L5" s="19" t="s">
        <v>69</v>
      </c>
      <c r="M5" s="19" t="s">
        <v>5</v>
      </c>
      <c r="N5" s="19" t="s">
        <v>70</v>
      </c>
      <c r="O5" s="19" t="s">
        <v>71</v>
      </c>
      <c r="P5" s="19" t="s">
        <v>72</v>
      </c>
      <c r="Q5" s="19" t="s">
        <v>73</v>
      </c>
      <c r="R5" s="19" t="s">
        <v>74</v>
      </c>
      <c r="S5" s="19" t="s">
        <v>75</v>
      </c>
      <c r="T5" s="19" t="s">
        <v>76</v>
      </c>
      <c r="U5" s="19" t="s">
        <v>77</v>
      </c>
      <c r="V5" s="19" t="s">
        <v>78</v>
      </c>
      <c r="W5" s="19" t="s">
        <v>79</v>
      </c>
      <c r="X5" s="19" t="s">
        <v>80</v>
      </c>
      <c r="Y5" s="19" t="s">
        <v>81</v>
      </c>
      <c r="Z5" s="19" t="s">
        <v>82</v>
      </c>
      <c r="AA5" s="19" t="s">
        <v>83</v>
      </c>
      <c r="AB5" s="19" t="s">
        <v>84</v>
      </c>
      <c r="AC5" s="19" t="s">
        <v>85</v>
      </c>
      <c r="AD5" s="19" t="s">
        <v>86</v>
      </c>
      <c r="AE5" s="19" t="s">
        <v>87</v>
      </c>
      <c r="AF5" s="19" t="s">
        <v>88</v>
      </c>
      <c r="AG5" s="19" t="s">
        <v>89</v>
      </c>
      <c r="AH5" s="19" t="s">
        <v>29</v>
      </c>
      <c r="AI5" s="19" t="s">
        <v>80</v>
      </c>
      <c r="AJ5" s="19" t="s">
        <v>81</v>
      </c>
      <c r="AK5" s="19" t="s">
        <v>82</v>
      </c>
      <c r="AL5" s="19" t="s">
        <v>83</v>
      </c>
      <c r="AM5" s="19" t="s">
        <v>84</v>
      </c>
      <c r="AN5" s="19" t="s">
        <v>85</v>
      </c>
      <c r="AO5" s="19" t="s">
        <v>86</v>
      </c>
      <c r="AP5" s="19" t="s">
        <v>87</v>
      </c>
      <c r="AQ5" s="19" t="s">
        <v>88</v>
      </c>
      <c r="AR5" s="19" t="s">
        <v>89</v>
      </c>
      <c r="AS5" s="19" t="s">
        <v>90</v>
      </c>
      <c r="AT5" s="19" t="s">
        <v>80</v>
      </c>
      <c r="AU5" s="19" t="s">
        <v>81</v>
      </c>
      <c r="AV5" s="19" t="s">
        <v>82</v>
      </c>
      <c r="AW5" s="19" t="s">
        <v>83</v>
      </c>
      <c r="AX5" s="19" t="s">
        <v>84</v>
      </c>
      <c r="AY5" s="19" t="s">
        <v>85</v>
      </c>
      <c r="AZ5" s="19" t="s">
        <v>86</v>
      </c>
      <c r="BA5" s="19" t="s">
        <v>87</v>
      </c>
      <c r="BB5" s="19" t="s">
        <v>88</v>
      </c>
      <c r="BC5" s="19" t="s">
        <v>89</v>
      </c>
      <c r="BD5" s="19" t="s">
        <v>90</v>
      </c>
      <c r="BE5" s="19" t="s">
        <v>80</v>
      </c>
      <c r="BF5" s="19" t="s">
        <v>81</v>
      </c>
      <c r="BG5" s="19" t="s">
        <v>82</v>
      </c>
      <c r="BH5" s="19" t="s">
        <v>83</v>
      </c>
      <c r="BI5" s="19" t="s">
        <v>84</v>
      </c>
      <c r="BJ5" s="19" t="s">
        <v>85</v>
      </c>
      <c r="BK5" s="19" t="s">
        <v>86</v>
      </c>
      <c r="BL5" s="19" t="s">
        <v>87</v>
      </c>
      <c r="BM5" s="19" t="s">
        <v>88</v>
      </c>
      <c r="BN5" s="19" t="s">
        <v>89</v>
      </c>
      <c r="BO5" s="19" t="s">
        <v>90</v>
      </c>
      <c r="BP5" s="19" t="s">
        <v>80</v>
      </c>
      <c r="BQ5" s="19" t="s">
        <v>81</v>
      </c>
      <c r="BR5" s="19" t="s">
        <v>82</v>
      </c>
      <c r="BS5" s="19" t="s">
        <v>83</v>
      </c>
      <c r="BT5" s="19" t="s">
        <v>84</v>
      </c>
      <c r="BU5" s="19" t="s">
        <v>85</v>
      </c>
      <c r="BV5" s="19" t="s">
        <v>86</v>
      </c>
      <c r="BW5" s="19" t="s">
        <v>87</v>
      </c>
      <c r="BX5" s="19" t="s">
        <v>88</v>
      </c>
      <c r="BY5" s="19" t="s">
        <v>89</v>
      </c>
      <c r="BZ5" s="19" t="s">
        <v>90</v>
      </c>
      <c r="CA5" s="19" t="s">
        <v>80</v>
      </c>
      <c r="CB5" s="19" t="s">
        <v>81</v>
      </c>
      <c r="CC5" s="19" t="s">
        <v>82</v>
      </c>
      <c r="CD5" s="19" t="s">
        <v>83</v>
      </c>
      <c r="CE5" s="19" t="s">
        <v>84</v>
      </c>
      <c r="CF5" s="19" t="s">
        <v>85</v>
      </c>
      <c r="CG5" s="19" t="s">
        <v>86</v>
      </c>
      <c r="CH5" s="19" t="s">
        <v>87</v>
      </c>
      <c r="CI5" s="19" t="s">
        <v>88</v>
      </c>
      <c r="CJ5" s="19" t="s">
        <v>89</v>
      </c>
      <c r="CK5" s="19" t="s">
        <v>90</v>
      </c>
      <c r="CL5" s="19" t="s">
        <v>80</v>
      </c>
      <c r="CM5" s="19" t="s">
        <v>81</v>
      </c>
      <c r="CN5" s="19" t="s">
        <v>82</v>
      </c>
      <c r="CO5" s="19" t="s">
        <v>83</v>
      </c>
      <c r="CP5" s="19" t="s">
        <v>84</v>
      </c>
      <c r="CQ5" s="19" t="s">
        <v>85</v>
      </c>
      <c r="CR5" s="19" t="s">
        <v>86</v>
      </c>
      <c r="CS5" s="19" t="s">
        <v>87</v>
      </c>
      <c r="CT5" s="19" t="s">
        <v>88</v>
      </c>
      <c r="CU5" s="19" t="s">
        <v>89</v>
      </c>
      <c r="CV5" s="19" t="s">
        <v>90</v>
      </c>
      <c r="CW5" s="19" t="s">
        <v>80</v>
      </c>
      <c r="CX5" s="19" t="s">
        <v>81</v>
      </c>
      <c r="CY5" s="19" t="s">
        <v>82</v>
      </c>
      <c r="CZ5" s="19" t="s">
        <v>83</v>
      </c>
      <c r="DA5" s="19" t="s">
        <v>84</v>
      </c>
      <c r="DB5" s="19" t="s">
        <v>85</v>
      </c>
      <c r="DC5" s="19" t="s">
        <v>86</v>
      </c>
      <c r="DD5" s="19" t="s">
        <v>87</v>
      </c>
      <c r="DE5" s="19" t="s">
        <v>88</v>
      </c>
      <c r="DF5" s="19" t="s">
        <v>89</v>
      </c>
      <c r="DG5" s="19" t="s">
        <v>90</v>
      </c>
      <c r="DH5" s="19" t="s">
        <v>80</v>
      </c>
      <c r="DI5" s="19" t="s">
        <v>81</v>
      </c>
      <c r="DJ5" s="19" t="s">
        <v>82</v>
      </c>
      <c r="DK5" s="19" t="s">
        <v>83</v>
      </c>
      <c r="DL5" s="19" t="s">
        <v>84</v>
      </c>
      <c r="DM5" s="19" t="s">
        <v>85</v>
      </c>
      <c r="DN5" s="19" t="s">
        <v>86</v>
      </c>
      <c r="DO5" s="19" t="s">
        <v>87</v>
      </c>
      <c r="DP5" s="19" t="s">
        <v>88</v>
      </c>
      <c r="DQ5" s="19" t="s">
        <v>89</v>
      </c>
      <c r="DR5" s="19" t="s">
        <v>90</v>
      </c>
      <c r="DS5" s="19" t="s">
        <v>80</v>
      </c>
      <c r="DT5" s="19" t="s">
        <v>81</v>
      </c>
      <c r="DU5" s="19" t="s">
        <v>82</v>
      </c>
      <c r="DV5" s="19" t="s">
        <v>83</v>
      </c>
      <c r="DW5" s="19" t="s">
        <v>84</v>
      </c>
      <c r="DX5" s="19" t="s">
        <v>85</v>
      </c>
      <c r="DY5" s="19" t="s">
        <v>86</v>
      </c>
      <c r="DZ5" s="19" t="s">
        <v>87</v>
      </c>
      <c r="EA5" s="19" t="s">
        <v>88</v>
      </c>
      <c r="EB5" s="19" t="s">
        <v>89</v>
      </c>
      <c r="EC5" s="19" t="s">
        <v>90</v>
      </c>
      <c r="ED5" s="19" t="s">
        <v>80</v>
      </c>
      <c r="EE5" s="19" t="s">
        <v>81</v>
      </c>
      <c r="EF5" s="19" t="s">
        <v>82</v>
      </c>
      <c r="EG5" s="19" t="s">
        <v>83</v>
      </c>
      <c r="EH5" s="19" t="s">
        <v>84</v>
      </c>
      <c r="EI5" s="19" t="s">
        <v>85</v>
      </c>
      <c r="EJ5" s="19" t="s">
        <v>86</v>
      </c>
      <c r="EK5" s="19" t="s">
        <v>87</v>
      </c>
      <c r="EL5" s="19" t="s">
        <v>88</v>
      </c>
      <c r="EM5" s="19" t="s">
        <v>89</v>
      </c>
      <c r="EN5" s="19" t="s">
        <v>90</v>
      </c>
    </row>
    <row r="6" spans="1:144" s="23" customFormat="1" x14ac:dyDescent="0.15">
      <c r="A6" s="15" t="s">
        <v>91</v>
      </c>
      <c r="B6" s="20">
        <f>B7</f>
        <v>2021</v>
      </c>
      <c r="C6" s="20">
        <f t="shared" ref="C6:W6" si="3">C7</f>
        <v>242047</v>
      </c>
      <c r="D6" s="20">
        <f t="shared" si="3"/>
        <v>46</v>
      </c>
      <c r="E6" s="20">
        <f t="shared" si="3"/>
        <v>1</v>
      </c>
      <c r="F6" s="20">
        <f t="shared" si="3"/>
        <v>0</v>
      </c>
      <c r="G6" s="20">
        <f t="shared" si="3"/>
        <v>1</v>
      </c>
      <c r="H6" s="20" t="str">
        <f t="shared" si="3"/>
        <v>三重県　松阪市</v>
      </c>
      <c r="I6" s="20" t="str">
        <f t="shared" si="3"/>
        <v>法適用</v>
      </c>
      <c r="J6" s="20" t="str">
        <f t="shared" si="3"/>
        <v>水道事業</v>
      </c>
      <c r="K6" s="20" t="str">
        <f t="shared" si="3"/>
        <v>末端給水事業</v>
      </c>
      <c r="L6" s="20" t="str">
        <f t="shared" si="3"/>
        <v>A2</v>
      </c>
      <c r="M6" s="20" t="str">
        <f t="shared" si="3"/>
        <v>自治体職員</v>
      </c>
      <c r="N6" s="21" t="str">
        <f t="shared" si="3"/>
        <v>-</v>
      </c>
      <c r="O6" s="21">
        <f t="shared" si="3"/>
        <v>60.41</v>
      </c>
      <c r="P6" s="21">
        <f t="shared" si="3"/>
        <v>98.51</v>
      </c>
      <c r="Q6" s="21">
        <f t="shared" si="3"/>
        <v>3014</v>
      </c>
      <c r="R6" s="21">
        <f t="shared" si="3"/>
        <v>160624</v>
      </c>
      <c r="S6" s="21">
        <f t="shared" si="3"/>
        <v>623.58000000000004</v>
      </c>
      <c r="T6" s="21">
        <f t="shared" si="3"/>
        <v>257.58</v>
      </c>
      <c r="U6" s="21">
        <f t="shared" si="3"/>
        <v>157550</v>
      </c>
      <c r="V6" s="21">
        <f t="shared" si="3"/>
        <v>270.92</v>
      </c>
      <c r="W6" s="21">
        <f t="shared" si="3"/>
        <v>581.54</v>
      </c>
      <c r="X6" s="22">
        <f>IF(X7="",NA(),X7)</f>
        <v>107.21</v>
      </c>
      <c r="Y6" s="22">
        <f t="shared" ref="Y6:AG6" si="4">IF(Y7="",NA(),Y7)</f>
        <v>104.31</v>
      </c>
      <c r="Z6" s="22">
        <f t="shared" si="4"/>
        <v>110.19</v>
      </c>
      <c r="AA6" s="22">
        <f t="shared" si="4"/>
        <v>109.49</v>
      </c>
      <c r="AB6" s="22">
        <f t="shared" si="4"/>
        <v>109.33</v>
      </c>
      <c r="AC6" s="22">
        <f t="shared" si="4"/>
        <v>113.95</v>
      </c>
      <c r="AD6" s="22">
        <f t="shared" si="4"/>
        <v>112.62</v>
      </c>
      <c r="AE6" s="22">
        <f t="shared" si="4"/>
        <v>113.35</v>
      </c>
      <c r="AF6" s="22">
        <f t="shared" si="4"/>
        <v>112.36</v>
      </c>
      <c r="AG6" s="22">
        <f t="shared" si="4"/>
        <v>112.26</v>
      </c>
      <c r="AH6" s="21" t="str">
        <f>IF(AH7="","",IF(AH7="-","【-】","【"&amp;SUBSTITUTE(TEXT(AH7,"#,##0.00"),"-","△")&amp;"】"))</f>
        <v>【111.39】</v>
      </c>
      <c r="AI6" s="21">
        <f>IF(AI7="",NA(),AI7)</f>
        <v>0</v>
      </c>
      <c r="AJ6" s="21">
        <f t="shared" ref="AJ6:AR6" si="5">IF(AJ7="",NA(),AJ7)</f>
        <v>0</v>
      </c>
      <c r="AK6" s="21">
        <f t="shared" si="5"/>
        <v>0</v>
      </c>
      <c r="AL6" s="21">
        <f t="shared" si="5"/>
        <v>0</v>
      </c>
      <c r="AM6" s="21">
        <f t="shared" si="5"/>
        <v>0</v>
      </c>
      <c r="AN6" s="21">
        <f t="shared" si="5"/>
        <v>0</v>
      </c>
      <c r="AO6" s="22">
        <f t="shared" si="5"/>
        <v>0.75</v>
      </c>
      <c r="AP6" s="22">
        <f t="shared" si="5"/>
        <v>0.51</v>
      </c>
      <c r="AQ6" s="22">
        <f t="shared" si="5"/>
        <v>0.28999999999999998</v>
      </c>
      <c r="AR6" s="22">
        <f t="shared" si="5"/>
        <v>0.25</v>
      </c>
      <c r="AS6" s="21" t="str">
        <f>IF(AS7="","",IF(AS7="-","【-】","【"&amp;SUBSTITUTE(TEXT(AS7,"#,##0.00"),"-","△")&amp;"】"))</f>
        <v>【1.30】</v>
      </c>
      <c r="AT6" s="22">
        <f>IF(AT7="",NA(),AT7)</f>
        <v>324</v>
      </c>
      <c r="AU6" s="22">
        <f t="shared" ref="AU6:BC6" si="6">IF(AU7="",NA(),AU7)</f>
        <v>355.31</v>
      </c>
      <c r="AV6" s="22">
        <f t="shared" si="6"/>
        <v>356.02</v>
      </c>
      <c r="AW6" s="22">
        <f t="shared" si="6"/>
        <v>357.95</v>
      </c>
      <c r="AX6" s="22">
        <f t="shared" si="6"/>
        <v>400.27</v>
      </c>
      <c r="AY6" s="22">
        <f t="shared" si="6"/>
        <v>307.83</v>
      </c>
      <c r="AZ6" s="22">
        <f t="shared" si="6"/>
        <v>318.89</v>
      </c>
      <c r="BA6" s="22">
        <f t="shared" si="6"/>
        <v>309.10000000000002</v>
      </c>
      <c r="BB6" s="22">
        <f t="shared" si="6"/>
        <v>306.08</v>
      </c>
      <c r="BC6" s="22">
        <f t="shared" si="6"/>
        <v>306.14999999999998</v>
      </c>
      <c r="BD6" s="21" t="str">
        <f>IF(BD7="","",IF(BD7="-","【-】","【"&amp;SUBSTITUTE(TEXT(BD7,"#,##0.00"),"-","△")&amp;"】"))</f>
        <v>【261.51】</v>
      </c>
      <c r="BE6" s="22">
        <f>IF(BE7="",NA(),BE7)</f>
        <v>395.33</v>
      </c>
      <c r="BF6" s="22">
        <f t="shared" ref="BF6:BN6" si="7">IF(BF7="",NA(),BF7)</f>
        <v>414.67</v>
      </c>
      <c r="BG6" s="22">
        <f t="shared" si="7"/>
        <v>395.2</v>
      </c>
      <c r="BH6" s="22">
        <f t="shared" si="7"/>
        <v>395.14</v>
      </c>
      <c r="BI6" s="22">
        <f t="shared" si="7"/>
        <v>393.37</v>
      </c>
      <c r="BJ6" s="22">
        <f t="shared" si="7"/>
        <v>295.44</v>
      </c>
      <c r="BK6" s="22">
        <f t="shared" si="7"/>
        <v>290.07</v>
      </c>
      <c r="BL6" s="22">
        <f t="shared" si="7"/>
        <v>290.42</v>
      </c>
      <c r="BM6" s="22">
        <f t="shared" si="7"/>
        <v>294.66000000000003</v>
      </c>
      <c r="BN6" s="22">
        <f t="shared" si="7"/>
        <v>285.27</v>
      </c>
      <c r="BO6" s="21" t="str">
        <f>IF(BO7="","",IF(BO7="-","【-】","【"&amp;SUBSTITUTE(TEXT(BO7,"#,##0.00"),"-","△")&amp;"】"))</f>
        <v>【265.16】</v>
      </c>
      <c r="BP6" s="22">
        <f>IF(BP7="",NA(),BP7)</f>
        <v>103.58</v>
      </c>
      <c r="BQ6" s="22">
        <f t="shared" ref="BQ6:BY6" si="8">IF(BQ7="",NA(),BQ7)</f>
        <v>100.78</v>
      </c>
      <c r="BR6" s="22">
        <f t="shared" si="8"/>
        <v>107.59</v>
      </c>
      <c r="BS6" s="22">
        <f t="shared" si="8"/>
        <v>107</v>
      </c>
      <c r="BT6" s="22">
        <f t="shared" si="8"/>
        <v>106.68</v>
      </c>
      <c r="BU6" s="22">
        <f t="shared" si="8"/>
        <v>106.02</v>
      </c>
      <c r="BV6" s="22">
        <f t="shared" si="8"/>
        <v>104.84</v>
      </c>
      <c r="BW6" s="22">
        <f t="shared" si="8"/>
        <v>106.11</v>
      </c>
      <c r="BX6" s="22">
        <f t="shared" si="8"/>
        <v>103.75</v>
      </c>
      <c r="BY6" s="22">
        <f t="shared" si="8"/>
        <v>105.3</v>
      </c>
      <c r="BZ6" s="21" t="str">
        <f>IF(BZ7="","",IF(BZ7="-","【-】","【"&amp;SUBSTITUTE(TEXT(BZ7,"#,##0.00"),"-","△")&amp;"】"))</f>
        <v>【102.35】</v>
      </c>
      <c r="CA6" s="22">
        <f>IF(CA7="",NA(),CA7)</f>
        <v>167.93</v>
      </c>
      <c r="CB6" s="22">
        <f t="shared" ref="CB6:CJ6" si="9">IF(CB7="",NA(),CB7)</f>
        <v>172.53</v>
      </c>
      <c r="CC6" s="22">
        <f t="shared" si="9"/>
        <v>161.88</v>
      </c>
      <c r="CD6" s="22">
        <f t="shared" si="9"/>
        <v>162.04</v>
      </c>
      <c r="CE6" s="22">
        <f t="shared" si="9"/>
        <v>163.02000000000001</v>
      </c>
      <c r="CF6" s="22">
        <f t="shared" si="9"/>
        <v>158.6</v>
      </c>
      <c r="CG6" s="22">
        <f t="shared" si="9"/>
        <v>161.82</v>
      </c>
      <c r="CH6" s="22">
        <f t="shared" si="9"/>
        <v>161.03</v>
      </c>
      <c r="CI6" s="22">
        <f t="shared" si="9"/>
        <v>159.93</v>
      </c>
      <c r="CJ6" s="22">
        <f t="shared" si="9"/>
        <v>162.77000000000001</v>
      </c>
      <c r="CK6" s="21" t="str">
        <f>IF(CK7="","",IF(CK7="-","【-】","【"&amp;SUBSTITUTE(TEXT(CK7,"#,##0.00"),"-","△")&amp;"】"))</f>
        <v>【167.74】</v>
      </c>
      <c r="CL6" s="22">
        <f>IF(CL7="",NA(),CL7)</f>
        <v>61.07</v>
      </c>
      <c r="CM6" s="22">
        <f t="shared" ref="CM6:CU6" si="10">IF(CM7="",NA(),CM7)</f>
        <v>60.49</v>
      </c>
      <c r="CN6" s="22">
        <f t="shared" si="10"/>
        <v>59.42</v>
      </c>
      <c r="CO6" s="22">
        <f t="shared" si="10"/>
        <v>60.21</v>
      </c>
      <c r="CP6" s="22">
        <f t="shared" si="10"/>
        <v>58.92</v>
      </c>
      <c r="CQ6" s="22">
        <f t="shared" si="10"/>
        <v>62.88</v>
      </c>
      <c r="CR6" s="22">
        <f t="shared" si="10"/>
        <v>62.32</v>
      </c>
      <c r="CS6" s="22">
        <f t="shared" si="10"/>
        <v>61.71</v>
      </c>
      <c r="CT6" s="22">
        <f t="shared" si="10"/>
        <v>63.12</v>
      </c>
      <c r="CU6" s="22">
        <f t="shared" si="10"/>
        <v>62.57</v>
      </c>
      <c r="CV6" s="21" t="str">
        <f>IF(CV7="","",IF(CV7="-","【-】","【"&amp;SUBSTITUTE(TEXT(CV7,"#,##0.00"),"-","△")&amp;"】"))</f>
        <v>【60.29】</v>
      </c>
      <c r="CW6" s="22">
        <f>IF(CW7="",NA(),CW7)</f>
        <v>89.12</v>
      </c>
      <c r="CX6" s="22">
        <f t="shared" ref="CX6:DF6" si="11">IF(CX7="",NA(),CX7)</f>
        <v>85.88</v>
      </c>
      <c r="CY6" s="22">
        <f t="shared" si="11"/>
        <v>89.53</v>
      </c>
      <c r="CZ6" s="22">
        <f t="shared" si="11"/>
        <v>89.35</v>
      </c>
      <c r="DA6" s="22">
        <f t="shared" si="11"/>
        <v>90.02</v>
      </c>
      <c r="DB6" s="22">
        <f t="shared" si="11"/>
        <v>90.13</v>
      </c>
      <c r="DC6" s="22">
        <f t="shared" si="11"/>
        <v>90.19</v>
      </c>
      <c r="DD6" s="22">
        <f t="shared" si="11"/>
        <v>90.03</v>
      </c>
      <c r="DE6" s="22">
        <f t="shared" si="11"/>
        <v>90.09</v>
      </c>
      <c r="DF6" s="22">
        <f t="shared" si="11"/>
        <v>90.21</v>
      </c>
      <c r="DG6" s="21" t="str">
        <f>IF(DG7="","",IF(DG7="-","【-】","【"&amp;SUBSTITUTE(TEXT(DG7,"#,##0.00"),"-","△")&amp;"】"))</f>
        <v>【90.12】</v>
      </c>
      <c r="DH6" s="22">
        <f>IF(DH7="",NA(),DH7)</f>
        <v>44.02</v>
      </c>
      <c r="DI6" s="22">
        <f t="shared" ref="DI6:DQ6" si="12">IF(DI7="",NA(),DI7)</f>
        <v>45.3</v>
      </c>
      <c r="DJ6" s="22">
        <f t="shared" si="12"/>
        <v>46.78</v>
      </c>
      <c r="DK6" s="22">
        <f t="shared" si="12"/>
        <v>47.86</v>
      </c>
      <c r="DL6" s="22">
        <f t="shared" si="12"/>
        <v>49.14</v>
      </c>
      <c r="DM6" s="22">
        <f t="shared" si="12"/>
        <v>48.01</v>
      </c>
      <c r="DN6" s="22">
        <f t="shared" si="12"/>
        <v>48.86</v>
      </c>
      <c r="DO6" s="22">
        <f t="shared" si="12"/>
        <v>49.6</v>
      </c>
      <c r="DP6" s="22">
        <f t="shared" si="12"/>
        <v>50.31</v>
      </c>
      <c r="DQ6" s="22">
        <f t="shared" si="12"/>
        <v>50.74</v>
      </c>
      <c r="DR6" s="21" t="str">
        <f>IF(DR7="","",IF(DR7="-","【-】","【"&amp;SUBSTITUTE(TEXT(DR7,"#,##0.00"),"-","△")&amp;"】"))</f>
        <v>【50.88】</v>
      </c>
      <c r="DS6" s="22">
        <f>IF(DS7="",NA(),DS7)</f>
        <v>13.11</v>
      </c>
      <c r="DT6" s="22">
        <f t="shared" ref="DT6:EB6" si="13">IF(DT7="",NA(),DT7)</f>
        <v>15.32</v>
      </c>
      <c r="DU6" s="22">
        <f t="shared" si="13"/>
        <v>16.670000000000002</v>
      </c>
      <c r="DV6" s="22">
        <f t="shared" si="13"/>
        <v>18.86</v>
      </c>
      <c r="DW6" s="22">
        <f t="shared" si="13"/>
        <v>21.21</v>
      </c>
      <c r="DX6" s="22">
        <f t="shared" si="13"/>
        <v>16.600000000000001</v>
      </c>
      <c r="DY6" s="22">
        <f t="shared" si="13"/>
        <v>18.510000000000002</v>
      </c>
      <c r="DZ6" s="22">
        <f t="shared" si="13"/>
        <v>20.49</v>
      </c>
      <c r="EA6" s="22">
        <f t="shared" si="13"/>
        <v>21.34</v>
      </c>
      <c r="EB6" s="22">
        <f t="shared" si="13"/>
        <v>23.27</v>
      </c>
      <c r="EC6" s="21" t="str">
        <f>IF(EC7="","",IF(EC7="-","【-】","【"&amp;SUBSTITUTE(TEXT(EC7,"#,##0.00"),"-","△")&amp;"】"))</f>
        <v>【22.30】</v>
      </c>
      <c r="ED6" s="22">
        <f>IF(ED7="",NA(),ED7)</f>
        <v>0.61</v>
      </c>
      <c r="EE6" s="22">
        <f t="shared" ref="EE6:EM6" si="14">IF(EE7="",NA(),EE7)</f>
        <v>1.01</v>
      </c>
      <c r="EF6" s="22">
        <f t="shared" si="14"/>
        <v>0.88</v>
      </c>
      <c r="EG6" s="22">
        <f t="shared" si="14"/>
        <v>0.69</v>
      </c>
      <c r="EH6" s="22">
        <f t="shared" si="14"/>
        <v>0.66</v>
      </c>
      <c r="EI6" s="22">
        <f t="shared" si="14"/>
        <v>0.65</v>
      </c>
      <c r="EJ6" s="22">
        <f t="shared" si="14"/>
        <v>0.7</v>
      </c>
      <c r="EK6" s="22">
        <f t="shared" si="14"/>
        <v>0.72</v>
      </c>
      <c r="EL6" s="22">
        <f t="shared" si="14"/>
        <v>0.69</v>
      </c>
      <c r="EM6" s="22">
        <f t="shared" si="14"/>
        <v>0.69</v>
      </c>
      <c r="EN6" s="21" t="str">
        <f>IF(EN7="","",IF(EN7="-","【-】","【"&amp;SUBSTITUTE(TEXT(EN7,"#,##0.00"),"-","△")&amp;"】"))</f>
        <v>【0.66】</v>
      </c>
    </row>
    <row r="7" spans="1:144" s="23" customFormat="1" x14ac:dyDescent="0.15">
      <c r="A7" s="15"/>
      <c r="B7" s="24">
        <v>2021</v>
      </c>
      <c r="C7" s="24">
        <v>242047</v>
      </c>
      <c r="D7" s="24">
        <v>46</v>
      </c>
      <c r="E7" s="24">
        <v>1</v>
      </c>
      <c r="F7" s="24">
        <v>0</v>
      </c>
      <c r="G7" s="24">
        <v>1</v>
      </c>
      <c r="H7" s="24" t="s">
        <v>92</v>
      </c>
      <c r="I7" s="24" t="s">
        <v>93</v>
      </c>
      <c r="J7" s="24" t="s">
        <v>94</v>
      </c>
      <c r="K7" s="24" t="s">
        <v>95</v>
      </c>
      <c r="L7" s="24" t="s">
        <v>96</v>
      </c>
      <c r="M7" s="24" t="s">
        <v>97</v>
      </c>
      <c r="N7" s="25" t="s">
        <v>98</v>
      </c>
      <c r="O7" s="25">
        <v>60.41</v>
      </c>
      <c r="P7" s="25">
        <v>98.51</v>
      </c>
      <c r="Q7" s="25">
        <v>3014</v>
      </c>
      <c r="R7" s="25">
        <v>160624</v>
      </c>
      <c r="S7" s="25">
        <v>623.58000000000004</v>
      </c>
      <c r="T7" s="25">
        <v>257.58</v>
      </c>
      <c r="U7" s="25">
        <v>157550</v>
      </c>
      <c r="V7" s="25">
        <v>270.92</v>
      </c>
      <c r="W7" s="25">
        <v>581.54</v>
      </c>
      <c r="X7" s="25">
        <v>107.21</v>
      </c>
      <c r="Y7" s="25">
        <v>104.31</v>
      </c>
      <c r="Z7" s="25">
        <v>110.19</v>
      </c>
      <c r="AA7" s="25">
        <v>109.49</v>
      </c>
      <c r="AB7" s="25">
        <v>109.33</v>
      </c>
      <c r="AC7" s="25">
        <v>113.95</v>
      </c>
      <c r="AD7" s="25">
        <v>112.62</v>
      </c>
      <c r="AE7" s="25">
        <v>113.35</v>
      </c>
      <c r="AF7" s="25">
        <v>112.36</v>
      </c>
      <c r="AG7" s="25">
        <v>112.26</v>
      </c>
      <c r="AH7" s="25">
        <v>111.39</v>
      </c>
      <c r="AI7" s="25">
        <v>0</v>
      </c>
      <c r="AJ7" s="25">
        <v>0</v>
      </c>
      <c r="AK7" s="25">
        <v>0</v>
      </c>
      <c r="AL7" s="25">
        <v>0</v>
      </c>
      <c r="AM7" s="25">
        <v>0</v>
      </c>
      <c r="AN7" s="25">
        <v>0</v>
      </c>
      <c r="AO7" s="25">
        <v>0.75</v>
      </c>
      <c r="AP7" s="25">
        <v>0.51</v>
      </c>
      <c r="AQ7" s="25">
        <v>0.28999999999999998</v>
      </c>
      <c r="AR7" s="25">
        <v>0.25</v>
      </c>
      <c r="AS7" s="25">
        <v>1.3</v>
      </c>
      <c r="AT7" s="25">
        <v>324</v>
      </c>
      <c r="AU7" s="25">
        <v>355.31</v>
      </c>
      <c r="AV7" s="25">
        <v>356.02</v>
      </c>
      <c r="AW7" s="25">
        <v>357.95</v>
      </c>
      <c r="AX7" s="25">
        <v>400.27</v>
      </c>
      <c r="AY7" s="25">
        <v>307.83</v>
      </c>
      <c r="AZ7" s="25">
        <v>318.89</v>
      </c>
      <c r="BA7" s="25">
        <v>309.10000000000002</v>
      </c>
      <c r="BB7" s="25">
        <v>306.08</v>
      </c>
      <c r="BC7" s="25">
        <v>306.14999999999998</v>
      </c>
      <c r="BD7" s="25">
        <v>261.51</v>
      </c>
      <c r="BE7" s="25">
        <v>395.33</v>
      </c>
      <c r="BF7" s="25">
        <v>414.67</v>
      </c>
      <c r="BG7" s="25">
        <v>395.2</v>
      </c>
      <c r="BH7" s="25">
        <v>395.14</v>
      </c>
      <c r="BI7" s="25">
        <v>393.37</v>
      </c>
      <c r="BJ7" s="25">
        <v>295.44</v>
      </c>
      <c r="BK7" s="25">
        <v>290.07</v>
      </c>
      <c r="BL7" s="25">
        <v>290.42</v>
      </c>
      <c r="BM7" s="25">
        <v>294.66000000000003</v>
      </c>
      <c r="BN7" s="25">
        <v>285.27</v>
      </c>
      <c r="BO7" s="25">
        <v>265.16000000000003</v>
      </c>
      <c r="BP7" s="25">
        <v>103.58</v>
      </c>
      <c r="BQ7" s="25">
        <v>100.78</v>
      </c>
      <c r="BR7" s="25">
        <v>107.59</v>
      </c>
      <c r="BS7" s="25">
        <v>107</v>
      </c>
      <c r="BT7" s="25">
        <v>106.68</v>
      </c>
      <c r="BU7" s="25">
        <v>106.02</v>
      </c>
      <c r="BV7" s="25">
        <v>104.84</v>
      </c>
      <c r="BW7" s="25">
        <v>106.11</v>
      </c>
      <c r="BX7" s="25">
        <v>103.75</v>
      </c>
      <c r="BY7" s="25">
        <v>105.3</v>
      </c>
      <c r="BZ7" s="25">
        <v>102.35</v>
      </c>
      <c r="CA7" s="25">
        <v>167.93</v>
      </c>
      <c r="CB7" s="25">
        <v>172.53</v>
      </c>
      <c r="CC7" s="25">
        <v>161.88</v>
      </c>
      <c r="CD7" s="25">
        <v>162.04</v>
      </c>
      <c r="CE7" s="25">
        <v>163.02000000000001</v>
      </c>
      <c r="CF7" s="25">
        <v>158.6</v>
      </c>
      <c r="CG7" s="25">
        <v>161.82</v>
      </c>
      <c r="CH7" s="25">
        <v>161.03</v>
      </c>
      <c r="CI7" s="25">
        <v>159.93</v>
      </c>
      <c r="CJ7" s="25">
        <v>162.77000000000001</v>
      </c>
      <c r="CK7" s="25">
        <v>167.74</v>
      </c>
      <c r="CL7" s="25">
        <v>61.07</v>
      </c>
      <c r="CM7" s="25">
        <v>60.49</v>
      </c>
      <c r="CN7" s="25">
        <v>59.42</v>
      </c>
      <c r="CO7" s="25">
        <v>60.21</v>
      </c>
      <c r="CP7" s="25">
        <v>58.92</v>
      </c>
      <c r="CQ7" s="25">
        <v>62.88</v>
      </c>
      <c r="CR7" s="25">
        <v>62.32</v>
      </c>
      <c r="CS7" s="25">
        <v>61.71</v>
      </c>
      <c r="CT7" s="25">
        <v>63.12</v>
      </c>
      <c r="CU7" s="25">
        <v>62.57</v>
      </c>
      <c r="CV7" s="25">
        <v>60.29</v>
      </c>
      <c r="CW7" s="25">
        <v>89.12</v>
      </c>
      <c r="CX7" s="25">
        <v>85.88</v>
      </c>
      <c r="CY7" s="25">
        <v>89.53</v>
      </c>
      <c r="CZ7" s="25">
        <v>89.35</v>
      </c>
      <c r="DA7" s="25">
        <v>90.02</v>
      </c>
      <c r="DB7" s="25">
        <v>90.13</v>
      </c>
      <c r="DC7" s="25">
        <v>90.19</v>
      </c>
      <c r="DD7" s="25">
        <v>90.03</v>
      </c>
      <c r="DE7" s="25">
        <v>90.09</v>
      </c>
      <c r="DF7" s="25">
        <v>90.21</v>
      </c>
      <c r="DG7" s="25">
        <v>90.12</v>
      </c>
      <c r="DH7" s="25">
        <v>44.02</v>
      </c>
      <c r="DI7" s="25">
        <v>45.3</v>
      </c>
      <c r="DJ7" s="25">
        <v>46.78</v>
      </c>
      <c r="DK7" s="25">
        <v>47.86</v>
      </c>
      <c r="DL7" s="25">
        <v>49.14</v>
      </c>
      <c r="DM7" s="25">
        <v>48.01</v>
      </c>
      <c r="DN7" s="25">
        <v>48.86</v>
      </c>
      <c r="DO7" s="25">
        <v>49.6</v>
      </c>
      <c r="DP7" s="25">
        <v>50.31</v>
      </c>
      <c r="DQ7" s="25">
        <v>50.74</v>
      </c>
      <c r="DR7" s="25">
        <v>50.88</v>
      </c>
      <c r="DS7" s="25">
        <v>13.11</v>
      </c>
      <c r="DT7" s="25">
        <v>15.32</v>
      </c>
      <c r="DU7" s="25">
        <v>16.670000000000002</v>
      </c>
      <c r="DV7" s="25">
        <v>18.86</v>
      </c>
      <c r="DW7" s="25">
        <v>21.21</v>
      </c>
      <c r="DX7" s="25">
        <v>16.600000000000001</v>
      </c>
      <c r="DY7" s="25">
        <v>18.510000000000002</v>
      </c>
      <c r="DZ7" s="25">
        <v>20.49</v>
      </c>
      <c r="EA7" s="25">
        <v>21.34</v>
      </c>
      <c r="EB7" s="25">
        <v>23.27</v>
      </c>
      <c r="EC7" s="25">
        <v>22.3</v>
      </c>
      <c r="ED7" s="25">
        <v>0.61</v>
      </c>
      <c r="EE7" s="25">
        <v>1.01</v>
      </c>
      <c r="EF7" s="25">
        <v>0.88</v>
      </c>
      <c r="EG7" s="25">
        <v>0.69</v>
      </c>
      <c r="EH7" s="25">
        <v>0.66</v>
      </c>
      <c r="EI7" s="25">
        <v>0.65</v>
      </c>
      <c r="EJ7" s="25">
        <v>0.7</v>
      </c>
      <c r="EK7" s="25">
        <v>0.72</v>
      </c>
      <c r="EL7" s="25">
        <v>0.69</v>
      </c>
      <c r="EM7" s="25">
        <v>0.69</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99</v>
      </c>
      <c r="C9" s="28" t="s">
        <v>100</v>
      </c>
      <c r="D9" s="28" t="s">
        <v>101</v>
      </c>
      <c r="E9" s="28" t="s">
        <v>102</v>
      </c>
      <c r="F9" s="28" t="s">
        <v>103</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104</v>
      </c>
    </row>
    <row r="12" spans="1:144" x14ac:dyDescent="0.15">
      <c r="B12">
        <v>1</v>
      </c>
      <c r="C12">
        <v>1</v>
      </c>
      <c r="D12">
        <v>1</v>
      </c>
      <c r="E12">
        <v>2</v>
      </c>
      <c r="F12">
        <v>3</v>
      </c>
      <c r="G12" t="s">
        <v>105</v>
      </c>
    </row>
    <row r="13" spans="1:144" x14ac:dyDescent="0.15">
      <c r="B13" t="s">
        <v>106</v>
      </c>
      <c r="C13" t="s">
        <v>107</v>
      </c>
      <c r="D13" t="s">
        <v>108</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cp:lastModifiedBy>
  <dcterms:created xsi:type="dcterms:W3CDTF">2022-12-01T01:00:32Z</dcterms:created>
  <dcterms:modified xsi:type="dcterms:W3CDTF">2023-01-18T06:46:20Z</dcterms:modified>
  <cp:category/>
</cp:coreProperties>
</file>