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4県等照会文書\財務課提出\0123【0126〆】公営企業に係る経営比較分析表（令和３年度決算）の分析等について\【経営比較分析表】2021_242047_46_1718\"/>
    </mc:Choice>
  </mc:AlternateContent>
  <workbookProtection workbookAlgorithmName="SHA-512" workbookHashValue="Dw+PQ3P1Rm8ZDPzNNjptweMsxgekmr9SEPkwy60bHOTYMPOfDAXYr3STHlJMxvZYvTfzehx2ZH0WbwgRG+Ygnw==" workbookSaltValue="oF5ul6YpNz8NsPe2+2jL3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<sst xmlns="http://schemas.openxmlformats.org/spreadsheetml/2006/main" count="236" uniqueCount="117">
  <si>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</si>
  <si>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</si>
  <si>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</si>
  <si>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</si>
  <si>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</si>
  <si>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</si>
  <si>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</si>
  <si>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</si>
  <si>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</si>
  <si>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</si>
  <si>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</si>
  <si>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</si>
  <si>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</si>
  <si>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</si>
  <si>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</si>
  <si>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</si>
  <si>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</si>
  <si>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</si>
  <si>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</si>
  <si>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</si>
  <si>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</si>
  <si>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</si>
  <si>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</si>
  <si>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</si>
  <si>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</si>
  <si>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</si>
  <si>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</si>
  <si>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</si>
  <si>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</si>
  <si>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</si>
  <si>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</si>
  <si>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</si>
  <si>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</si>
  <si>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</si>
  <si>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</si>
  <si>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</si>
  <si>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</si>
  <si>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</si>
  <si>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</si>
  <si>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</si>
  <si>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</si>
  <si>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</si>
  <si>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</si>
  <si>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</si>
  <si>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</si>
  <si>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</si>
  <si>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</si>
  <si>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</si>
  <si>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</si>
  <si>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</si>
  <si>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</si>
  <si>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</si>
  <si>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</si>
  <si>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</si>
  <si>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</si>
  <si>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</si>
  <si>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</si>
  <si>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</si>
  <si>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</si>
  <si>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</si>
  <si>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</si>
  <si>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</si>
  <si>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</si>
  <si>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</si>
  <si>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</si>
  <si>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</si>
  <si>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</si>
  <si>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</si>
  <si>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</si>
  <si>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</si>
  <si>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</si>
  <si>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</si>
  <si>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</si>
  <si>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</si>
  <si>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</si>
  <si>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</si>
  <si>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</si>
  <si>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</si>
  <si>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</si>
  <si>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</si>
  <si>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</si>
  <si>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</si>
  <si>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</si>
  <si>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</si>
  <si>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</si>
  <si>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</si>
  <si>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</si>
  <si>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</si>
  <si>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</si>
  <si>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</si>
  <si>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</si>
  <si>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</si>
  <si>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</si>
  <si>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</si>
  <si>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</si>
  <si>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</si>
  <si>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</si>
  <si>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</si>
  <si>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</si>
  <si>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</si>
  <si>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</si>
  <si>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</si>
  <si>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</si>
  <si>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</si>
  <si>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</si>
  <si>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</si>
  <si>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</si>
  <si>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</si>
  <si>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</si>
  <si>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</si>
  <si>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</si>
  <si>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</si>
  <si>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</si>
  <si>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</si>
  <si>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前年度比8.83ポイント増で100％を超えて黒字となり累積欠損金も解消されました。これは一般会計からの基準内繰入金の増加により営業外利益が営業損失を上回った結果によるもので、依然として一般会計からの繰入金なしには事業運営ができない経営状況といえます。
支払能力を示す流動比率は45.82％と徐々に改善していますが、類似団体、全国平均を下回っています。
　企業債残高対事業規模比率は類似団体、全国平均を下回りましたが、これは分流式下水道等に要する経費の算定方法の変更により一般会計負担額が増加したためです。
　また、経費回収率は類似団体を上回るものの100％を超えておらず、水洗化率は類似団体、全国平均を下回っています。今後も水洗化率の向上と汚水処理費の削減を進めていく必要があります。汚水処理原価は172.92円となっており類似団体、全国平均を上回っています。
</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</si>
  <si>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</si>
  <si>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有形固定資産減価償却率は類似団体を上回っていますが、平成3年から整備を始めたことから耐用年数を過ぎた管渠はなく、管渠老朽化率が低いことから現在、管路等の老朽化は見られません。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</si>
</sst>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CB-4BBF-81D7-2EA1C60386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ECCB-4BBF-81D7-2EA1C60386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97.19</c:v>
                </c:pt>
                <c:pt idx="1">
                  <c:v>97.48</c:v>
                </c:pt>
                <c:pt idx="2">
                  <c:v>98.54</c:v>
                </c:pt>
                <c:pt idx="3">
                  <c:v>99.7</c:v>
                </c:pt>
                <c:pt idx="4">
                  <c:v>108.53</c:v>
                </c:pt>
              </c:numCache>
            </c:numRef>
          </c:val>
          <c:extLst>
            <c:ext xmlns:c16="http://schemas.microsoft.com/office/drawing/2014/chart" uri="{C3380CC4-5D6E-409C-BE32-E72D297353CC}">
              <c16:uniqueId val="{00000000-4B87-4DE4-ABC2-8CF1E1E3EB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4B87-4DE4-ABC2-8CF1E1E3EB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21.82</c:v>
                </c:pt>
                <c:pt idx="1">
                  <c:v>23.31</c:v>
                </c:pt>
                <c:pt idx="2">
                  <c:v>24.67</c:v>
                </c:pt>
                <c:pt idx="3">
                  <c:v>25.98</c:v>
                </c:pt>
                <c:pt idx="4">
                  <c:v>27.26</c:v>
                </c:pt>
              </c:numCache>
            </c:numRef>
          </c:val>
          <c:extLst>
            <c:ext xmlns:c16="http://schemas.microsoft.com/office/drawing/2014/chart" uri="{C3380CC4-5D6E-409C-BE32-E72D297353CC}">
              <c16:uniqueId val="{00000000-36F5-40FE-9547-17BE22EEBB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36F5-40FE-9547-17BE22EEBB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A-4AD7-B3CC-652A14F8BB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68EA-4AD7-B3CC-652A14F8BB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11.85</c:v>
                </c:pt>
                <c:pt idx="1">
                  <c:v>14.43</c:v>
                </c:pt>
                <c:pt idx="2">
                  <c:v>14.6</c:v>
                </c:pt>
                <c:pt idx="3">
                  <c:v>10.99</c:v>
                </c:pt>
                <c:pt idx="4" formatCode="#,##0.00;&quot;△&quot;#,##0.00">
                  <c:v>0</c:v>
                </c:pt>
              </c:numCache>
            </c:numRef>
          </c:val>
          <c:extLst>
            <c:ext xmlns:c16="http://schemas.microsoft.com/office/drawing/2014/chart" uri="{C3380CC4-5D6E-409C-BE32-E72D297353CC}">
              <c16:uniqueId val="{00000000-F247-4E67-8B8D-54E88CD3C7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F247-4E67-8B8D-54E88CD3C7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54.07</c:v>
                </c:pt>
                <c:pt idx="1">
                  <c:v>51.72</c:v>
                </c:pt>
                <c:pt idx="2">
                  <c:v>38.590000000000003</c:v>
                </c:pt>
                <c:pt idx="3">
                  <c:v>41.22</c:v>
                </c:pt>
                <c:pt idx="4">
                  <c:v>45.82</c:v>
                </c:pt>
              </c:numCache>
            </c:numRef>
          </c:val>
          <c:extLst>
            <c:ext xmlns:c16="http://schemas.microsoft.com/office/drawing/2014/chart" uri="{C3380CC4-5D6E-409C-BE32-E72D297353CC}">
              <c16:uniqueId val="{00000000-63EE-4EE5-B417-E56900132E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63EE-4EE5-B417-E56900132E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1927.9</c:v>
                </c:pt>
                <c:pt idx="1">
                  <c:v>2024.1</c:v>
                </c:pt>
                <c:pt idx="2">
                  <c:v>451.89</c:v>
                </c:pt>
                <c:pt idx="3">
                  <c:v>431.8</c:v>
                </c:pt>
                <c:pt idx="4">
                  <c:v>449.23</c:v>
                </c:pt>
              </c:numCache>
            </c:numRef>
          </c:val>
          <c:extLst>
            <c:ext xmlns:c16="http://schemas.microsoft.com/office/drawing/2014/chart" uri="{C3380CC4-5D6E-409C-BE32-E72D297353CC}">
              <c16:uniqueId val="{00000000-A69D-45A5-B0FD-F95C056A05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A69D-45A5-B0FD-F95C056A05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63.51</c:v>
                </c:pt>
                <c:pt idx="1">
                  <c:v>99.54</c:v>
                </c:pt>
                <c:pt idx="2">
                  <c:v>99.73</c:v>
                </c:pt>
                <c:pt idx="3">
                  <c:v>99.73</c:v>
                </c:pt>
                <c:pt idx="4">
                  <c:v>99.69</c:v>
                </c:pt>
              </c:numCache>
            </c:numRef>
          </c:val>
          <c:extLst>
            <c:ext xmlns:c16="http://schemas.microsoft.com/office/drawing/2014/chart" uri="{C3380CC4-5D6E-409C-BE32-E72D297353CC}">
              <c16:uniqueId val="{00000000-394D-4C58-9649-0C250CCAE3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394D-4C58-9649-0C250CCAE3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275.55</c:v>
                </c:pt>
                <c:pt idx="1">
                  <c:v>175.3</c:v>
                </c:pt>
                <c:pt idx="2">
                  <c:v>175.44</c:v>
                </c:pt>
                <c:pt idx="3">
                  <c:v>173.92</c:v>
                </c:pt>
                <c:pt idx="4">
                  <c:v>172.92</c:v>
                </c:pt>
              </c:numCache>
            </c:numRef>
          </c:val>
          <c:extLst>
            <c:ext xmlns:c16="http://schemas.microsoft.com/office/drawing/2014/chart" uri="{C3380CC4-5D6E-409C-BE32-E72D297353CC}">
              <c16:uniqueId val="{00000000-175E-44CA-89C1-A04136264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175E-44CA-89C1-A04136264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A-4F06-895B-A4EB107AC6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FA7A-4F06-895B-A4EB107AC6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78.31</c:v>
                </c:pt>
                <c:pt idx="1">
                  <c:v>78.5</c:v>
                </c:pt>
                <c:pt idx="2">
                  <c:v>79.430000000000007</c:v>
                </c:pt>
                <c:pt idx="3">
                  <c:v>79.55</c:v>
                </c:pt>
                <c:pt idx="4">
                  <c:v>79.53</c:v>
                </c:pt>
              </c:numCache>
            </c:numRef>
          </c:val>
          <c:extLst>
            <c:ext xmlns:c16="http://schemas.microsoft.com/office/drawing/2014/chart" uri="{C3380CC4-5D6E-409C-BE32-E72D297353CC}">
              <c16:uniqueId val="{00000000-7234-405D-94D4-1564C09ED0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7234-405D-94D4-1564C09ED0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AZ57" sqref="AZ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自治体職員</v>
      </c>
      <c r="AE8" s="66"/>
      <c r="AF8" s="66"/>
      <c r="AG8" s="66"/>
      <c r="AH8" s="66"/>
      <c r="AI8" s="66"/>
      <c r="AJ8" s="66"/>
      <c r="AK8" s="3"/>
      <c r="AL8" s="46">
        <f>データ!S6</f>
        <v>160624</v>
      </c>
      <c r="AM8" s="46"/>
      <c r="AN8" s="46"/>
      <c r="AO8" s="46"/>
      <c r="AP8" s="46"/>
      <c r="AQ8" s="46"/>
      <c r="AR8" s="46"/>
      <c r="AS8" s="46"/>
      <c r="AT8" s="45">
        <f>データ!T6</f>
        <v>623.58000000000004</v>
      </c>
      <c r="AU8" s="45"/>
      <c r="AV8" s="45"/>
      <c r="AW8" s="45"/>
      <c r="AX8" s="45"/>
      <c r="AY8" s="45"/>
      <c r="AZ8" s="45"/>
      <c r="BA8" s="45"/>
      <c r="BB8" s="45">
        <f>データ!U6</f>
        <v>257.58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54.97</v>
      </c>
      <c r="J10" s="45"/>
      <c r="K10" s="45"/>
      <c r="L10" s="45"/>
      <c r="M10" s="45"/>
      <c r="N10" s="45"/>
      <c r="O10" s="45"/>
      <c r="P10" s="45">
        <f>データ!P6</f>
        <v>60.38</v>
      </c>
      <c r="Q10" s="45"/>
      <c r="R10" s="45"/>
      <c r="S10" s="45"/>
      <c r="T10" s="45"/>
      <c r="U10" s="45"/>
      <c r="V10" s="45"/>
      <c r="W10" s="45">
        <f>データ!Q6</f>
        <v>99.56</v>
      </c>
      <c r="X10" s="45"/>
      <c r="Y10" s="45"/>
      <c r="Z10" s="45"/>
      <c r="AA10" s="45"/>
      <c r="AB10" s="45"/>
      <c r="AC10" s="45"/>
      <c r="AD10" s="46">
        <f>データ!R6</f>
        <v>3113</v>
      </c>
      <c r="AE10" s="46"/>
      <c r="AF10" s="46"/>
      <c r="AG10" s="46"/>
      <c r="AH10" s="46"/>
      <c r="AI10" s="46"/>
      <c r="AJ10" s="46"/>
      <c r="AK10" s="2"/>
      <c r="AL10" s="46">
        <f>データ!V6</f>
        <v>96574</v>
      </c>
      <c r="AM10" s="46"/>
      <c r="AN10" s="46"/>
      <c r="AO10" s="46"/>
      <c r="AP10" s="46"/>
      <c r="AQ10" s="46"/>
      <c r="AR10" s="46"/>
      <c r="AS10" s="46"/>
      <c r="AT10" s="45">
        <f>データ!W6</f>
        <v>21.04</v>
      </c>
      <c r="AU10" s="45"/>
      <c r="AV10" s="45"/>
      <c r="AW10" s="45"/>
      <c r="AX10" s="45"/>
      <c r="AY10" s="45"/>
      <c r="AZ10" s="45"/>
      <c r="BA10" s="45"/>
      <c r="BB10" s="45">
        <f>データ!X6</f>
        <v>4590.0200000000004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rLa7S+nfOddA+WqKKHwRu0U1s0cFBUp8hbTGQa9Gm09Q3N1Y5hm4y1W89pKHAXnJln2VYu8S+wcLvpIwnYnw==" saltValue="cedyX1D1Z9DjWqQfc+q8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242047</v>
      </c>
      <c r="D6" s="19">
        <f t="shared" si="3"/>
        <v>46</v>
      </c>
      <c r="E6" s="19">
        <f t="shared" si="3"/>
        <v>17</v>
      </c>
      <c r="F6" s="19">
        <f t="shared" si="3"/>
        <v>1</v>
      </c>
      <c r="G6" s="19">
        <f t="shared" si="3"/>
        <v>0</v>
      </c>
      <c r="H6" s="19" t="str">
        <f t="shared" si="3"/>
        <v>三重県　松阪市</v>
      </c>
      <c r="I6" s="19" t="str">
        <f t="shared" si="3"/>
        <v>法適用</v>
      </c>
      <c r="J6" s="19" t="str">
        <f t="shared" si="3"/>
        <v>下水道事業</v>
      </c>
      <c r="K6" s="19" t="str">
        <f t="shared" si="3"/>
        <v>公共下水道</v>
      </c>
      <c r="L6" s="19" t="str">
        <f t="shared" si="3"/>
        <v>Bd2</v>
      </c>
      <c r="M6" s="19" t="str">
        <f t="shared" si="3"/>
        <v>自治体職員</v>
      </c>
      <c r="N6" s="20" t="str">
        <f t="shared" si="3"/>
        <v>-</v>
      </c>
      <c r="O6" s="20">
        <f t="shared" si="3"/>
        <v>54.97</v>
      </c>
      <c r="P6" s="20">
        <f t="shared" si="3"/>
        <v>60.38</v>
      </c>
      <c r="Q6" s="20">
        <f t="shared" si="3"/>
        <v>99.56</v>
      </c>
      <c r="R6" s="20">
        <f t="shared" si="3"/>
        <v>3113</v>
      </c>
      <c r="S6" s="20">
        <f t="shared" si="3"/>
        <v>160624</v>
      </c>
      <c r="T6" s="20">
        <f t="shared" si="3"/>
        <v>623.58000000000004</v>
      </c>
      <c r="U6" s="20">
        <f t="shared" si="3"/>
        <v>257.58</v>
      </c>
      <c r="V6" s="20">
        <f t="shared" si="3"/>
        <v>96574</v>
      </c>
      <c r="W6" s="20">
        <f t="shared" si="3"/>
        <v>21.04</v>
      </c>
      <c r="X6" s="20">
        <f t="shared" si="3"/>
        <v>4590.0200000000004</v>
      </c>
      <c r="Y6" s="21">
        <f>IF(Y7="",NA(),Y7)</f>
        <v>97.19</v>
      </c>
      <c r="Z6" s="21">
        <f t="shared" ref="Z6:AH6" si="4">IF(Z7="",NA(),Z7)</f>
        <v>97.48</v>
      </c>
      <c r="AA6" s="21">
        <f t="shared" si="4"/>
        <v>98.54</v>
      </c>
      <c r="AB6" s="21">
        <f t="shared" si="4"/>
        <v>99.7</v>
      </c>
      <c r="AC6" s="21">
        <f t="shared" si="4"/>
        <v>108.53</v>
      </c>
      <c r="AD6" s="21">
        <f t="shared" si="4"/>
        <v>108.38</v>
      </c>
      <c r="AE6" s="21">
        <f t="shared" si="4"/>
        <v>108.43</v>
      </c>
      <c r="AF6" s="21">
        <f t="shared" si="4"/>
        <v>107.15</v>
      </c>
      <c r="AG6" s="21">
        <f t="shared" si="4"/>
        <v>109.91</v>
      </c>
      <c r="AH6" s="21">
        <f t="shared" si="4"/>
        <v>108.61</v>
      </c>
      <c r="AI6" s="20" t="str">
        <f>IF(AI7="","",IF(AI7="-","【-】","【"&amp;SUBSTITUTE(TEXT(AI7,"#,##0.00"),"-","△")&amp;"】"))</f>
        <v>【107.02】</v>
      </c>
      <c r="AJ6" s="21">
        <f>IF(AJ7="",NA(),AJ7)</f>
        <v>11.85</v>
      </c>
      <c r="AK6" s="21">
        <f t="shared" ref="AK6:AS6" si="5">IF(AK7="",NA(),AK7)</f>
        <v>14.43</v>
      </c>
      <c r="AL6" s="21">
        <f t="shared" si="5"/>
        <v>14.6</v>
      </c>
      <c r="AM6" s="21">
        <f t="shared" si="5"/>
        <v>10.99</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54.07</v>
      </c>
      <c r="AV6" s="21">
        <f t="shared" ref="AV6:BD6" si="6">IF(AV7="",NA(),AV7)</f>
        <v>51.72</v>
      </c>
      <c r="AW6" s="21">
        <f t="shared" si="6"/>
        <v>38.590000000000003</v>
      </c>
      <c r="AX6" s="21">
        <f t="shared" si="6"/>
        <v>41.22</v>
      </c>
      <c r="AY6" s="21">
        <f t="shared" si="6"/>
        <v>45.82</v>
      </c>
      <c r="AZ6" s="21">
        <f t="shared" si="6"/>
        <v>57.48</v>
      </c>
      <c r="BA6" s="21">
        <f t="shared" si="6"/>
        <v>54.32</v>
      </c>
      <c r="BB6" s="21">
        <f t="shared" si="6"/>
        <v>46.82</v>
      </c>
      <c r="BC6" s="21">
        <f t="shared" si="6"/>
        <v>47.61</v>
      </c>
      <c r="BD6" s="21">
        <f t="shared" si="6"/>
        <v>52.69</v>
      </c>
      <c r="BE6" s="20" t="str">
        <f>IF(BE7="","",IF(BE7="-","【-】","【"&amp;SUBSTITUTE(TEXT(BE7,"#,##0.00"),"-","△")&amp;"】"))</f>
        <v>【71.39】</v>
      </c>
      <c r="BF6" s="21">
        <f>IF(BF7="",NA(),BF7)</f>
        <v>1927.9</v>
      </c>
      <c r="BG6" s="21">
        <f t="shared" ref="BG6:BO6" si="7">IF(BG7="",NA(),BG7)</f>
        <v>2024.1</v>
      </c>
      <c r="BH6" s="21">
        <f t="shared" si="7"/>
        <v>451.89</v>
      </c>
      <c r="BI6" s="21">
        <f t="shared" si="7"/>
        <v>431.8</v>
      </c>
      <c r="BJ6" s="21">
        <f t="shared" si="7"/>
        <v>449.23</v>
      </c>
      <c r="BK6" s="21">
        <f t="shared" si="7"/>
        <v>1046.25</v>
      </c>
      <c r="BL6" s="21">
        <f t="shared" si="7"/>
        <v>1000.94</v>
      </c>
      <c r="BM6" s="21">
        <f t="shared" si="7"/>
        <v>1028.05</v>
      </c>
      <c r="BN6" s="21">
        <f t="shared" si="7"/>
        <v>1092.22</v>
      </c>
      <c r="BO6" s="21">
        <f t="shared" si="7"/>
        <v>998.38</v>
      </c>
      <c r="BP6" s="20" t="str">
        <f>IF(BP7="","",IF(BP7="-","【-】","【"&amp;SUBSTITUTE(TEXT(BP7,"#,##0.00"),"-","△")&amp;"】"))</f>
        <v>【669.11】</v>
      </c>
      <c r="BQ6" s="21">
        <f>IF(BQ7="",NA(),BQ7)</f>
        <v>63.51</v>
      </c>
      <c r="BR6" s="21">
        <f t="shared" ref="BR6:BZ6" si="8">IF(BR7="",NA(),BR7)</f>
        <v>99.54</v>
      </c>
      <c r="BS6" s="21">
        <f t="shared" si="8"/>
        <v>99.73</v>
      </c>
      <c r="BT6" s="21">
        <f t="shared" si="8"/>
        <v>99.73</v>
      </c>
      <c r="BU6" s="21">
        <f t="shared" si="8"/>
        <v>99.69</v>
      </c>
      <c r="BV6" s="21">
        <f t="shared" si="8"/>
        <v>88.37</v>
      </c>
      <c r="BW6" s="21">
        <f t="shared" si="8"/>
        <v>93.77</v>
      </c>
      <c r="BX6" s="21">
        <f t="shared" si="8"/>
        <v>94.73</v>
      </c>
      <c r="BY6" s="21">
        <f t="shared" si="8"/>
        <v>97.53</v>
      </c>
      <c r="BZ6" s="21">
        <f t="shared" si="8"/>
        <v>95.92</v>
      </c>
      <c r="CA6" s="20" t="str">
        <f>IF(CA7="","",IF(CA7="-","【-】","【"&amp;SUBSTITUTE(TEXT(CA7,"#,##0.00"),"-","△")&amp;"】"))</f>
        <v>【99.73】</v>
      </c>
      <c r="CB6" s="21">
        <f>IF(CB7="",NA(),CB7)</f>
        <v>275.55</v>
      </c>
      <c r="CC6" s="21">
        <f t="shared" ref="CC6:CK6" si="9">IF(CC7="",NA(),CC7)</f>
        <v>175.3</v>
      </c>
      <c r="CD6" s="21">
        <f t="shared" si="9"/>
        <v>175.44</v>
      </c>
      <c r="CE6" s="21">
        <f t="shared" si="9"/>
        <v>173.92</v>
      </c>
      <c r="CF6" s="21">
        <f t="shared" si="9"/>
        <v>172.92</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78.31</v>
      </c>
      <c r="CY6" s="21">
        <f t="shared" ref="CY6:DG6" si="11">IF(CY7="",NA(),CY7)</f>
        <v>78.5</v>
      </c>
      <c r="CZ6" s="21">
        <f t="shared" si="11"/>
        <v>79.430000000000007</v>
      </c>
      <c r="DA6" s="21">
        <f t="shared" si="11"/>
        <v>79.55</v>
      </c>
      <c r="DB6" s="21">
        <f t="shared" si="11"/>
        <v>79.53</v>
      </c>
      <c r="DC6" s="21">
        <f t="shared" si="11"/>
        <v>87.14</v>
      </c>
      <c r="DD6" s="21">
        <f t="shared" si="11"/>
        <v>86.66</v>
      </c>
      <c r="DE6" s="21">
        <f t="shared" si="11"/>
        <v>86.28</v>
      </c>
      <c r="DF6" s="21">
        <f t="shared" si="11"/>
        <v>85.82</v>
      </c>
      <c r="DG6" s="21">
        <f t="shared" si="11"/>
        <v>85.03</v>
      </c>
      <c r="DH6" s="20" t="str">
        <f>IF(DH7="","",IF(DH7="-","【-】","【"&amp;SUBSTITUTE(TEXT(DH7,"#,##0.00"),"-","△")&amp;"】"))</f>
        <v>【95.72】</v>
      </c>
      <c r="DI6" s="21">
        <f>IF(DI7="",NA(),DI7)</f>
        <v>21.82</v>
      </c>
      <c r="DJ6" s="21">
        <f t="shared" ref="DJ6:DR6" si="12">IF(DJ7="",NA(),DJ7)</f>
        <v>23.31</v>
      </c>
      <c r="DK6" s="21">
        <f t="shared" si="12"/>
        <v>24.67</v>
      </c>
      <c r="DL6" s="21">
        <f t="shared" si="12"/>
        <v>25.98</v>
      </c>
      <c r="DM6" s="21">
        <f t="shared" si="12"/>
        <v>27.26</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1">
        <f>IF(EE7="",NA(),EE7)</f>
        <v>0.01</v>
      </c>
      <c r="EF6" s="21">
        <f t="shared" ref="EF6:EN6" si="14">IF(EF7="",NA(),EF7)</f>
        <v>0.01</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242047</v>
      </c>
      <c r="D7" s="23">
        <v>46</v>
      </c>
      <c r="E7" s="23">
        <v>17</v>
      </c>
      <c r="F7" s="23">
        <v>1</v>
      </c>
      <c r="G7" s="23">
        <v>0</v>
      </c>
      <c r="H7" s="23" t="s">
        <v>96</v>
      </c>
      <c r="I7" s="23" t="s">
        <v>97</v>
      </c>
      <c r="J7" s="23" t="s">
        <v>98</v>
      </c>
      <c r="K7" s="23" t="s">
        <v>99</v>
      </c>
      <c r="L7" s="23" t="s">
        <v>100</v>
      </c>
      <c r="M7" s="23" t="s">
        <v>101</v>
      </c>
      <c r="N7" s="24" t="s">
        <v>102</v>
      </c>
      <c r="O7" s="24">
        <v>54.97</v>
      </c>
      <c r="P7" s="24">
        <v>60.38</v>
      </c>
      <c r="Q7" s="24">
        <v>99.56</v>
      </c>
      <c r="R7" s="24">
        <v>3113</v>
      </c>
      <c r="S7" s="24">
        <v>160624</v>
      </c>
      <c r="T7" s="24">
        <v>623.58000000000004</v>
      </c>
      <c r="U7" s="24">
        <v>257.58</v>
      </c>
      <c r="V7" s="24">
        <v>96574</v>
      </c>
      <c r="W7" s="24">
        <v>21.04</v>
      </c>
      <c r="X7" s="24">
        <v>4590.0200000000004</v>
      </c>
      <c r="Y7" s="24">
        <v>97.19</v>
      </c>
      <c r="Z7" s="24">
        <v>97.48</v>
      </c>
      <c r="AA7" s="24">
        <v>98.54</v>
      </c>
      <c r="AB7" s="24">
        <v>99.7</v>
      </c>
      <c r="AC7" s="24">
        <v>108.53</v>
      </c>
      <c r="AD7" s="24">
        <v>108.38</v>
      </c>
      <c r="AE7" s="24">
        <v>108.43</v>
      </c>
      <c r="AF7" s="24">
        <v>107.15</v>
      </c>
      <c r="AG7" s="24">
        <v>109.91</v>
      </c>
      <c r="AH7" s="24">
        <v>108.61</v>
      </c>
      <c r="AI7" s="24">
        <v>107.02</v>
      </c>
      <c r="AJ7" s="24">
        <v>11.85</v>
      </c>
      <c r="AK7" s="24">
        <v>14.43</v>
      </c>
      <c r="AL7" s="24">
        <v>14.6</v>
      </c>
      <c r="AM7" s="24">
        <v>10.99</v>
      </c>
      <c r="AN7" s="24">
        <v>0</v>
      </c>
      <c r="AO7" s="24">
        <v>12.78</v>
      </c>
      <c r="AP7" s="24">
        <v>12.89</v>
      </c>
      <c r="AQ7" s="24">
        <v>15.68</v>
      </c>
      <c r="AR7" s="24">
        <v>9.42</v>
      </c>
      <c r="AS7" s="24">
        <v>11.49</v>
      </c>
      <c r="AT7" s="24">
        <v>3.09</v>
      </c>
      <c r="AU7" s="24">
        <v>54.07</v>
      </c>
      <c r="AV7" s="24">
        <v>51.72</v>
      </c>
      <c r="AW7" s="24">
        <v>38.590000000000003</v>
      </c>
      <c r="AX7" s="24">
        <v>41.22</v>
      </c>
      <c r="AY7" s="24">
        <v>45.82</v>
      </c>
      <c r="AZ7" s="24">
        <v>57.48</v>
      </c>
      <c r="BA7" s="24">
        <v>54.32</v>
      </c>
      <c r="BB7" s="24">
        <v>46.82</v>
      </c>
      <c r="BC7" s="24">
        <v>47.61</v>
      </c>
      <c r="BD7" s="24">
        <v>52.69</v>
      </c>
      <c r="BE7" s="24">
        <v>71.39</v>
      </c>
      <c r="BF7" s="24">
        <v>1927.9</v>
      </c>
      <c r="BG7" s="24">
        <v>2024.1</v>
      </c>
      <c r="BH7" s="24">
        <v>451.89</v>
      </c>
      <c r="BI7" s="24">
        <v>431.8</v>
      </c>
      <c r="BJ7" s="24">
        <v>449.23</v>
      </c>
      <c r="BK7" s="24">
        <v>1046.25</v>
      </c>
      <c r="BL7" s="24">
        <v>1000.94</v>
      </c>
      <c r="BM7" s="24">
        <v>1028.05</v>
      </c>
      <c r="BN7" s="24">
        <v>1092.22</v>
      </c>
      <c r="BO7" s="24">
        <v>998.38</v>
      </c>
      <c r="BP7" s="24">
        <v>669.11</v>
      </c>
      <c r="BQ7" s="24">
        <v>63.51</v>
      </c>
      <c r="BR7" s="24">
        <v>99.54</v>
      </c>
      <c r="BS7" s="24">
        <v>99.73</v>
      </c>
      <c r="BT7" s="24">
        <v>99.73</v>
      </c>
      <c r="BU7" s="24">
        <v>99.69</v>
      </c>
      <c r="BV7" s="24">
        <v>88.37</v>
      </c>
      <c r="BW7" s="24">
        <v>93.77</v>
      </c>
      <c r="BX7" s="24">
        <v>94.73</v>
      </c>
      <c r="BY7" s="24">
        <v>97.53</v>
      </c>
      <c r="BZ7" s="24">
        <v>95.92</v>
      </c>
      <c r="CA7" s="24">
        <v>99.73</v>
      </c>
      <c r="CB7" s="24">
        <v>275.55</v>
      </c>
      <c r="CC7" s="24">
        <v>175.3</v>
      </c>
      <c r="CD7" s="24">
        <v>175.44</v>
      </c>
      <c r="CE7" s="24">
        <v>173.92</v>
      </c>
      <c r="CF7" s="24">
        <v>172.92</v>
      </c>
      <c r="CG7" s="24">
        <v>178.11</v>
      </c>
      <c r="CH7" s="24">
        <v>165.57</v>
      </c>
      <c r="CI7" s="24">
        <v>160.91</v>
      </c>
      <c r="CJ7" s="24">
        <v>155.83000000000001</v>
      </c>
      <c r="CK7" s="24">
        <v>156.75</v>
      </c>
      <c r="CL7" s="24">
        <v>134.97999999999999</v>
      </c>
      <c r="CM7" s="24" t="s">
        <v>102</v>
      </c>
      <c r="CN7" s="24" t="s">
        <v>102</v>
      </c>
      <c r="CO7" s="24" t="s">
        <v>102</v>
      </c>
      <c r="CP7" s="24" t="s">
        <v>102</v>
      </c>
      <c r="CQ7" s="24" t="s">
        <v>102</v>
      </c>
      <c r="CR7" s="24">
        <v>59.55</v>
      </c>
      <c r="CS7" s="24">
        <v>59.19</v>
      </c>
      <c r="CT7" s="24">
        <v>61.4</v>
      </c>
      <c r="CU7" s="24">
        <v>61.51</v>
      </c>
      <c r="CV7" s="24">
        <v>51.2</v>
      </c>
      <c r="CW7" s="24">
        <v>59.99</v>
      </c>
      <c r="CX7" s="24">
        <v>78.31</v>
      </c>
      <c r="CY7" s="24">
        <v>78.5</v>
      </c>
      <c r="CZ7" s="24">
        <v>79.430000000000007</v>
      </c>
      <c r="DA7" s="24">
        <v>79.55</v>
      </c>
      <c r="DB7" s="24">
        <v>79.53</v>
      </c>
      <c r="DC7" s="24">
        <v>87.14</v>
      </c>
      <c r="DD7" s="24">
        <v>86.66</v>
      </c>
      <c r="DE7" s="24">
        <v>86.28</v>
      </c>
      <c r="DF7" s="24">
        <v>85.82</v>
      </c>
      <c r="DG7" s="24">
        <v>85.03</v>
      </c>
      <c r="DH7" s="24">
        <v>95.72</v>
      </c>
      <c r="DI7" s="24">
        <v>21.82</v>
      </c>
      <c r="DJ7" s="24">
        <v>23.31</v>
      </c>
      <c r="DK7" s="24">
        <v>24.67</v>
      </c>
      <c r="DL7" s="24">
        <v>25.98</v>
      </c>
      <c r="DM7" s="24">
        <v>27.26</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0.01</v>
      </c>
      <c r="EF7" s="24">
        <v>0.01</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2023-01-31T04:08:56Z</cp:lastPrinted>
  <dcterms:created xsi:type="dcterms:W3CDTF">2023-01-12T23:31:57Z</dcterms:created>
  <dcterms:modified xsi:type="dcterms:W3CDTF">2023-01-31T04:13:22Z</dcterms:modified>
  <cp:category/>
</cp:coreProperties>
</file>