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財政係\係フォルダ\財政経営課照会分\令和4年度\39　1.31公営企業に係る経営比較分析表（令和３年度決算）の分析等について\"/>
    </mc:Choice>
  </mc:AlternateContent>
  <workbookProtection workbookAlgorithmName="SHA-512" workbookHashValue="cX16P8O626e8EXK9raeEqOX8Un/9kLm4Z8BCUyq+eEo57ti1B8kgpSga6wKLqonjnUqIp2FrdyBRE/kDFQ7FLQ==" workbookSaltValue="Smkk21BbpvrgAQS5vWFme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<sst xmlns="http://schemas.openxmlformats.org/spreadsheetml/2006/main" count="231" uniqueCount="117">
  <si>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</si>
  <si>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</si>
  <si>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</si>
  <si>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</si>
  <si>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</si>
  <si>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</si>
  <si>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</si>
  <si>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</si>
  <si>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</si>
  <si>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</si>
  <si>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</si>
  <si>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</si>
  <si>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</si>
  <si>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</si>
  <si>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</si>
  <si>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</si>
  <si>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</si>
  <si>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</si>
  <si>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</si>
  <si>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</si>
  <si>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</si>
  <si>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</si>
  <si>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</si>
  <si>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</si>
  <si>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</si>
  <si>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</si>
  <si>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</si>
  <si>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</si>
  <si>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</si>
  <si>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</si>
  <si>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</si>
  <si>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</si>
  <si>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</si>
  <si>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</si>
  <si>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</si>
  <si>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</si>
  <si>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</si>
  <si>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</si>
  <si>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</si>
  <si>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</si>
  <si>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</si>
  <si>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</si>
  <si>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</si>
  <si>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</si>
  <si>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</si>
  <si>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</si>
  <si>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</si>
  <si>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</si>
  <si>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</si>
  <si>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</si>
  <si>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</si>
  <si>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</si>
  <si>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</si>
  <si>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</si>
  <si>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</si>
  <si>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</si>
  <si>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</si>
  <si>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</si>
  <si>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</si>
  <si>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</si>
  <si>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</si>
  <si>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</si>
  <si>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</si>
  <si>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</si>
  <si>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</si>
  <si>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</si>
  <si>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</si>
  <si>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</si>
  <si>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</si>
  <si>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</si>
  <si>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</si>
  <si>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</si>
  <si>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</si>
  <si>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</si>
  <si>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</si>
  <si>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</si>
  <si>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</si>
  <si>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</si>
  <si>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</si>
  <si>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</si>
  <si>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</si>
  <si>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</si>
  <si>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</si>
  <si>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</si>
  <si>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</si>
  <si>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</si>
  <si>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</si>
  <si>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</si>
  <si>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</si>
  <si>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</si>
  <si>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</si>
  <si>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</si>
  <si>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</si>
  <si>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</si>
  <si>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</si>
  <si>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</si>
  <si>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</si>
  <si>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</si>
  <si>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</si>
  <si>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</si>
  <si>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</si>
  <si>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</si>
  <si>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</si>
  <si>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</si>
  <si>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</si>
  <si>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</si>
  <si>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</si>
  <si>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</si>
  <si>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</si>
  <si>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</si>
  <si>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</si>
  <si>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</si>
  <si>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</si>
  <si>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</si>
  <si>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①経常収支比率…平均値より6.09P低い状況であるが、公共下水道事業と合わせて経営を行っているため収支100%である。
　③流動比率…流動資産については公共下水道事業に含めているため、ゼロとなっている。
　④企業債残高対事業規模比率…企業債残高の減少により、対前年度比270.81P減少したが、平均値より高い状況である。
　⑤経費回収率…対前年度比同となり、平均値より27.4P高い状況にある。
　⑥汚水処理原価…対前年度比1.27円増加しているが、公共下水道と同一の処理場で処理しており処理場への設備投資がない分、平均値に比べ低くなっている。
　⑦施設利用率…一般的には高い数値が望まれているが、公共下水道と同一の処理場で処理しているため、処理能力が大きい分、平均値より低くなっている。
　⑧水洗化率…対前年度比1.07P増加し、平均値よりも高い数値となった。今後さらなる水洗化率の向上に向けて、積極的に取り組んでいく。</t>
    <rPh sb="118" eb="120">
      <t>キギョウ</t>
    </rPh>
    <rPh sb="120" eb="121">
      <t>サイ</t>
    </rPh>
    <rPh sb="121" eb="123">
      <t>ザンダカ</t>
    </rPh>
    <rPh sb="124" eb="126">
      <t>ゲンショウ</t>
    </rPh>
    <rPh sb="130" eb="131">
      <t>タイ</t>
    </rPh>
    <rPh sb="131" eb="135">
      <t>ゼンネンドヒ</t>
    </rPh>
    <rPh sb="142" eb="144">
      <t>ゲンショウ</t>
    </rPh>
    <rPh sb="148" eb="151">
      <t>ヘイキンチ</t>
    </rPh>
    <rPh sb="153" eb="154">
      <t>タカ</t>
    </rPh>
    <rPh sb="155" eb="157">
      <t>ジョウキョウ</t>
    </rPh>
    <rPh sb="218" eb="220">
      <t>ゾウカ</t>
    </rPh>
    <rPh sb="373" eb="374">
      <t>タカ</t>
    </rPh>
    <rPh sb="375" eb="377">
      <t>スウチ</t>
    </rPh>
    <rPh sb="382" eb="384">
      <t>コンゴ</t>
    </rPh>
    <rPh sb="388" eb="391">
      <t>スイセンカ</t>
    </rPh>
    <rPh sb="391" eb="392">
      <t>リツ</t>
    </rPh>
    <rPh sb="393" eb="395">
      <t>コウジョウ</t>
    </rPh>
    <rPh sb="396" eb="397">
      <t>ム</t>
    </rPh>
    <rPh sb="400" eb="403">
      <t>セッキョクテキ</t>
    </rPh>
    <rPh sb="404" eb="405">
      <t>ト</t>
    </rPh>
    <rPh sb="406" eb="407">
      <t>ク</t>
    </rPh>
    <phoneticPr fontId="4"/>
  </si>
  <si>
    <t>　①有形固定資産減価償却率…耐用年数の短い資産の償却が始まったことにより、対前年度比2.01P増加し、平均値より6.37P高くなっている。
　②管渠老朽化率…事業開始が平成5年であるため、ゼロとなっている。
　③管渠改善率…法定耐用年数を超えた管渠がないことから、更新を行っていない。
（※管路の法定耐用年数：50年）</t>
    <phoneticPr fontId="4"/>
  </si>
  <si>
    <t>　「1.経営の健全性・効率性」における④企業債残高対事業規模比率⑦施設利用率及び⑧水洗化率が前年度よりも改善した。
　汚水処理経費の一部について、国の基準に基づき一般会計からの繰入（税金）を受けており、引き続き下水道使用料のあり方を検討し健全経営に努めていく。</t>
    <rPh sb="20" eb="22">
      <t>キギョウ</t>
    </rPh>
    <rPh sb="22" eb="23">
      <t>サイ</t>
    </rPh>
    <rPh sb="23" eb="25">
      <t>ザンダカ</t>
    </rPh>
    <rPh sb="25" eb="26">
      <t>タイ</t>
    </rPh>
    <rPh sb="26" eb="28">
      <t>ジギョウ</t>
    </rPh>
    <rPh sb="28" eb="30">
      <t>キボ</t>
    </rPh>
    <rPh sb="30" eb="32">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</si>
</sst>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4-47D4-B35D-5E21645143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E04-47D4-B35D-5E21645143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5A-4569-A519-E3BA42B6AB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AD5A-4569-A519-E3BA42B6AB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23.5</c:v>
                </c:pt>
                <c:pt idx="1">
                  <c:v>24.31</c:v>
                </c:pt>
                <c:pt idx="2">
                  <c:v>25.14</c:v>
                </c:pt>
                <c:pt idx="3">
                  <c:v>27.15</c:v>
                </c:pt>
                <c:pt idx="4">
                  <c:v>29.16</c:v>
                </c:pt>
              </c:numCache>
            </c:numRef>
          </c:val>
          <c:extLst>
            <c:ext xmlns:c16="http://schemas.microsoft.com/office/drawing/2014/chart" uri="{C3380CC4-5D6E-409C-BE32-E72D297353CC}">
              <c16:uniqueId val="{00000000-8201-4520-92A6-E36862CAFD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8201-4520-92A6-E36862CAFD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73-43BE-B2B6-BA632F716D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C073-43BE-B2B6-BA632F716D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1-46A0-8C78-A746A00B6E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4A91-46A0-8C78-A746A00B6E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A4-45EB-AC4C-5AE2C4DC12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9CA4-45EB-AC4C-5AE2C4DC12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4306.63</c:v>
                </c:pt>
                <c:pt idx="1">
                  <c:v>3558.16</c:v>
                </c:pt>
                <c:pt idx="2">
                  <c:v>3846.58</c:v>
                </c:pt>
                <c:pt idx="3">
                  <c:v>3624.78</c:v>
                </c:pt>
                <c:pt idx="4">
                  <c:v>3353.97</c:v>
                </c:pt>
              </c:numCache>
            </c:numRef>
          </c:val>
          <c:extLst>
            <c:ext xmlns:c16="http://schemas.microsoft.com/office/drawing/2014/chart" uri="{C3380CC4-5D6E-409C-BE32-E72D297353CC}">
              <c16:uniqueId val="{00000000-5F14-4E46-A877-F60904A799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F14-4E46-A877-F60904A799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0C-4674-87BF-608BA76FD7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2B0C-4674-87BF-608BA76FD7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155.51</c:v>
                </c:pt>
                <c:pt idx="1">
                  <c:v>194.42</c:v>
                </c:pt>
                <c:pt idx="2">
                  <c:v>193.75</c:v>
                </c:pt>
                <c:pt idx="3">
                  <c:v>191.7</c:v>
                </c:pt>
                <c:pt idx="4">
                  <c:v>192.97</c:v>
                </c:pt>
              </c:numCache>
            </c:numRef>
          </c:val>
          <c:extLst>
            <c:ext xmlns:c16="http://schemas.microsoft.com/office/drawing/2014/chart" uri="{C3380CC4-5D6E-409C-BE32-E72D297353CC}">
              <c16:uniqueId val="{00000000-CD4B-4E2F-B228-2C01E73DF8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CD4B-4E2F-B228-2C01E73DF8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4.33</c:v>
                </c:pt>
                <c:pt idx="1">
                  <c:v>4.33</c:v>
                </c:pt>
                <c:pt idx="2">
                  <c:v>4.33</c:v>
                </c:pt>
                <c:pt idx="3">
                  <c:v>4.33</c:v>
                </c:pt>
                <c:pt idx="4">
                  <c:v>4.4800000000000004</c:v>
                </c:pt>
              </c:numCache>
            </c:numRef>
          </c:val>
          <c:extLst>
            <c:ext xmlns:c16="http://schemas.microsoft.com/office/drawing/2014/chart" uri="{C3380CC4-5D6E-409C-BE32-E72D297353CC}">
              <c16:uniqueId val="{00000000-0C02-4550-B055-F62E5B649F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C02-4550-B055-F62E5B649F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71.900000000000006</c:v>
                </c:pt>
                <c:pt idx="1">
                  <c:v>71.319999999999993</c:v>
                </c:pt>
                <c:pt idx="2">
                  <c:v>73.900000000000006</c:v>
                </c:pt>
                <c:pt idx="3">
                  <c:v>84.14</c:v>
                </c:pt>
                <c:pt idx="4">
                  <c:v>85.21</c:v>
                </c:pt>
              </c:numCache>
            </c:numRef>
          </c:val>
          <c:extLst>
            <c:ext xmlns:c16="http://schemas.microsoft.com/office/drawing/2014/chart" uri="{C3380CC4-5D6E-409C-BE32-E72D297353CC}">
              <c16:uniqueId val="{00000000-5DAD-4D3E-91F3-E09D11DA2D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DAD-4D3E-91F3-E09D11DA2D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J69" sqref="BJ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四日市市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309825</v>
      </c>
      <c r="AM8" s="42"/>
      <c r="AN8" s="42"/>
      <c r="AO8" s="42"/>
      <c r="AP8" s="42"/>
      <c r="AQ8" s="42"/>
      <c r="AR8" s="42"/>
      <c r="AS8" s="42"/>
      <c r="AT8" s="35">
        <f>データ!T6</f>
        <v>206.5</v>
      </c>
      <c r="AU8" s="35"/>
      <c r="AV8" s="35"/>
      <c r="AW8" s="35"/>
      <c r="AX8" s="35"/>
      <c r="AY8" s="35"/>
      <c r="AZ8" s="35"/>
      <c r="BA8" s="35"/>
      <c r="BB8" s="35">
        <f>データ!U6</f>
        <v>1500.36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48.66</v>
      </c>
      <c r="J10" s="35"/>
      <c r="K10" s="35"/>
      <c r="L10" s="35"/>
      <c r="M10" s="35"/>
      <c r="N10" s="35"/>
      <c r="O10" s="35"/>
      <c r="P10" s="35">
        <f>データ!P6</f>
        <v>0.49</v>
      </c>
      <c r="Q10" s="35"/>
      <c r="R10" s="35"/>
      <c r="S10" s="35"/>
      <c r="T10" s="35"/>
      <c r="U10" s="35"/>
      <c r="V10" s="35"/>
      <c r="W10" s="35">
        <f>データ!Q6</f>
        <v>100</v>
      </c>
      <c r="X10" s="35"/>
      <c r="Y10" s="35"/>
      <c r="Z10" s="35"/>
      <c r="AA10" s="35"/>
      <c r="AB10" s="35"/>
      <c r="AC10" s="35"/>
      <c r="AD10" s="42">
        <f>データ!R6</f>
        <v>3520</v>
      </c>
      <c r="AE10" s="42"/>
      <c r="AF10" s="42"/>
      <c r="AG10" s="42"/>
      <c r="AH10" s="42"/>
      <c r="AI10" s="42"/>
      <c r="AJ10" s="42"/>
      <c r="AK10" s="2"/>
      <c r="AL10" s="42">
        <f>データ!V6</f>
        <v>1521</v>
      </c>
      <c r="AM10" s="42"/>
      <c r="AN10" s="42"/>
      <c r="AO10" s="42"/>
      <c r="AP10" s="42"/>
      <c r="AQ10" s="42"/>
      <c r="AR10" s="42"/>
      <c r="AS10" s="42"/>
      <c r="AT10" s="35">
        <f>データ!W6</f>
        <v>0.82</v>
      </c>
      <c r="AU10" s="35"/>
      <c r="AV10" s="35"/>
      <c r="AW10" s="35"/>
      <c r="AX10" s="35"/>
      <c r="AY10" s="35"/>
      <c r="AZ10" s="35"/>
      <c r="BA10" s="35"/>
      <c r="BB10" s="35">
        <f>データ!X6</f>
        <v>1854.88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gNKz0maPEyWX15mwyQpfz0rl0uA9BsLPKfd2YKZahvUIB81zi846LBhGkgOzLoSZJMJj4WZb0d/KWcyEiHEcA==" saltValue="X7tYJvMvX0L/xvUBNHrc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242021</v>
      </c>
      <c r="D6" s="19">
        <f t="shared" si="3"/>
        <v>46</v>
      </c>
      <c r="E6" s="19">
        <f t="shared" si="3"/>
        <v>17</v>
      </c>
      <c r="F6" s="19">
        <f t="shared" si="3"/>
        <v>4</v>
      </c>
      <c r="G6" s="19">
        <f t="shared" si="3"/>
        <v>0</v>
      </c>
      <c r="H6" s="19" t="str">
        <f t="shared" si="3"/>
        <v>三重県　四日市市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48.66</v>
      </c>
      <c r="P6" s="20">
        <f t="shared" si="3"/>
        <v>0.49</v>
      </c>
      <c r="Q6" s="20">
        <f t="shared" si="3"/>
        <v>100</v>
      </c>
      <c r="R6" s="20">
        <f t="shared" si="3"/>
        <v>3520</v>
      </c>
      <c r="S6" s="20">
        <f t="shared" si="3"/>
        <v>309825</v>
      </c>
      <c r="T6" s="20">
        <f t="shared" si="3"/>
        <v>206.5</v>
      </c>
      <c r="U6" s="20">
        <f t="shared" si="3"/>
        <v>1500.36</v>
      </c>
      <c r="V6" s="20">
        <f t="shared" si="3"/>
        <v>1521</v>
      </c>
      <c r="W6" s="20">
        <f t="shared" si="3"/>
        <v>0.82</v>
      </c>
      <c r="X6" s="20">
        <f t="shared" si="3"/>
        <v>1854.88</v>
      </c>
      <c r="Y6" s="21">
        <f>IF(Y7="",NA(),Y7)</f>
        <v>100</v>
      </c>
      <c r="Z6" s="21">
        <f t="shared" ref="Z6:AH6" si="4">IF(Z7="",NA(),Z7)</f>
        <v>100</v>
      </c>
      <c r="AA6" s="21">
        <f t="shared" si="4"/>
        <v>100</v>
      </c>
      <c r="AB6" s="21">
        <f t="shared" si="4"/>
        <v>100</v>
      </c>
      <c r="AC6" s="21">
        <f t="shared" si="4"/>
        <v>100</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0">
        <f>IF(AU7="",NA(),AU7)</f>
        <v>0</v>
      </c>
      <c r="AV6" s="20">
        <f t="shared" ref="AV6:BD6" si="6">IF(AV7="",NA(),AV7)</f>
        <v>0</v>
      </c>
      <c r="AW6" s="20">
        <f t="shared" si="6"/>
        <v>0</v>
      </c>
      <c r="AX6" s="20">
        <f t="shared" si="6"/>
        <v>0</v>
      </c>
      <c r="AY6" s="20">
        <f t="shared" si="6"/>
        <v>0</v>
      </c>
      <c r="AZ6" s="21">
        <f t="shared" si="6"/>
        <v>47.44</v>
      </c>
      <c r="BA6" s="21">
        <f t="shared" si="6"/>
        <v>49.18</v>
      </c>
      <c r="BB6" s="21">
        <f t="shared" si="6"/>
        <v>47.72</v>
      </c>
      <c r="BC6" s="21">
        <f t="shared" si="6"/>
        <v>44.24</v>
      </c>
      <c r="BD6" s="21">
        <f t="shared" si="6"/>
        <v>43.07</v>
      </c>
      <c r="BE6" s="20" t="str">
        <f>IF(BE7="","",IF(BE7="-","【-】","【"&amp;SUBSTITUTE(TEXT(BE7,"#,##0.00"),"-","△")&amp;"】"))</f>
        <v>【44.07】</v>
      </c>
      <c r="BF6" s="21">
        <f>IF(BF7="",NA(),BF7)</f>
        <v>4306.63</v>
      </c>
      <c r="BG6" s="21">
        <f t="shared" ref="BG6:BO6" si="7">IF(BG7="",NA(),BG7)</f>
        <v>3558.16</v>
      </c>
      <c r="BH6" s="21">
        <f t="shared" si="7"/>
        <v>3846.58</v>
      </c>
      <c r="BI6" s="21">
        <f t="shared" si="7"/>
        <v>3624.78</v>
      </c>
      <c r="BJ6" s="21">
        <f t="shared" si="7"/>
        <v>3353.97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100</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155.51</v>
      </c>
      <c r="CC6" s="21">
        <f t="shared" ref="CC6:CK6" si="9">IF(CC7="",NA(),CC7)</f>
        <v>194.42</v>
      </c>
      <c r="CD6" s="21">
        <f t="shared" si="9"/>
        <v>193.75</v>
      </c>
      <c r="CE6" s="21">
        <f t="shared" si="9"/>
        <v>191.7</v>
      </c>
      <c r="CF6" s="21">
        <f t="shared" si="9"/>
        <v>192.97</v>
      </c>
      <c r="CG6" s="21">
        <f t="shared" si="9"/>
        <v>221.81</v>
      </c>
      <c r="CH6" s="21">
        <f t="shared" si="9"/>
        <v>230.02</v>
      </c>
      <c r="CI6" s="21">
        <f t="shared" si="9"/>
        <v>228.47</v>
      </c>
      <c r="CJ6" s="21">
        <f t="shared" si="9"/>
        <v>224.88</v>
      </c>
      <c r="CK6" s="21">
        <f t="shared" si="9"/>
        <v>228.64</v>
      </c>
      <c r="CL6" s="20" t="str">
        <f>IF(CL7="","",IF(CL7="-","【-】","【"&amp;SUBSTITUTE(TEXT(CL7,"#,##0.00"),"-","△")&amp;"】"))</f>
        <v>【216.39】</v>
      </c>
      <c r="CM6" s="21">
        <f>IF(CM7="",NA(),CM7)</f>
        <v>4.33</v>
      </c>
      <c r="CN6" s="21">
        <f t="shared" ref="CN6:CV6" si="10">IF(CN7="",NA(),CN7)</f>
        <v>4.33</v>
      </c>
      <c r="CO6" s="21">
        <f t="shared" si="10"/>
        <v>4.33</v>
      </c>
      <c r="CP6" s="21">
        <f t="shared" si="10"/>
        <v>4.33</v>
      </c>
      <c r="CQ6" s="21">
        <f t="shared" si="10"/>
        <v>4.4800000000000004</v>
      </c>
      <c r="CR6" s="21">
        <f t="shared" si="10"/>
        <v>43.36</v>
      </c>
      <c r="CS6" s="21">
        <f t="shared" si="10"/>
        <v>42.56</v>
      </c>
      <c r="CT6" s="21">
        <f t="shared" si="10"/>
        <v>42.47</v>
      </c>
      <c r="CU6" s="21">
        <f t="shared" si="10"/>
        <v>42.4</v>
      </c>
      <c r="CV6" s="21">
        <f t="shared" si="10"/>
        <v>42.28</v>
      </c>
      <c r="CW6" s="20" t="str">
        <f>IF(CW7="","",IF(CW7="-","【-】","【"&amp;SUBSTITUTE(TEXT(CW7,"#,##0.00"),"-","△")&amp;"】"))</f>
        <v>【42.57】</v>
      </c>
      <c r="CX6" s="21">
        <f>IF(CX7="",NA(),CX7)</f>
        <v>71.900000000000006</v>
      </c>
      <c r="CY6" s="21">
        <f t="shared" ref="CY6:DG6" si="11">IF(CY7="",NA(),CY7)</f>
        <v>71.319999999999993</v>
      </c>
      <c r="CZ6" s="21">
        <f t="shared" si="11"/>
        <v>73.900000000000006</v>
      </c>
      <c r="DA6" s="21">
        <f t="shared" si="11"/>
        <v>84.14</v>
      </c>
      <c r="DB6" s="21">
        <f t="shared" si="11"/>
        <v>85.21</v>
      </c>
      <c r="DC6" s="21">
        <f t="shared" si="11"/>
        <v>83.06</v>
      </c>
      <c r="DD6" s="21">
        <f t="shared" si="11"/>
        <v>83.32</v>
      </c>
      <c r="DE6" s="21">
        <f t="shared" si="11"/>
        <v>83.75</v>
      </c>
      <c r="DF6" s="21">
        <f t="shared" si="11"/>
        <v>84.19</v>
      </c>
      <c r="DG6" s="21">
        <f t="shared" si="11"/>
        <v>84.34</v>
      </c>
      <c r="DH6" s="20" t="str">
        <f>IF(DH7="","",IF(DH7="-","【-】","【"&amp;SUBSTITUTE(TEXT(DH7,"#,##0.00"),"-","△")&amp;"】"))</f>
        <v>【85.24】</v>
      </c>
      <c r="DI6" s="21">
        <f>IF(DI7="",NA(),DI7)</f>
        <v>23.5</v>
      </c>
      <c r="DJ6" s="21">
        <f t="shared" ref="DJ6:DR6" si="12">IF(DJ7="",NA(),DJ7)</f>
        <v>24.31</v>
      </c>
      <c r="DK6" s="21">
        <f t="shared" si="12"/>
        <v>25.14</v>
      </c>
      <c r="DL6" s="21">
        <f t="shared" si="12"/>
        <v>27.15</v>
      </c>
      <c r="DM6" s="21">
        <f t="shared" si="12"/>
        <v>29.16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242021</v>
      </c>
      <c r="D7" s="23">
        <v>46</v>
      </c>
      <c r="E7" s="23">
        <v>17</v>
      </c>
      <c r="F7" s="23">
        <v>4</v>
      </c>
      <c r="G7" s="23">
        <v>0</v>
      </c>
      <c r="H7" s="23" t="s">
        <v>96</v>
      </c>
      <c r="I7" s="23" t="s">
        <v>97</v>
      </c>
      <c r="J7" s="23" t="s">
        <v>98</v>
      </c>
      <c r="K7" s="23" t="s">
        <v>99</v>
      </c>
      <c r="L7" s="23" t="s">
        <v>100</v>
      </c>
      <c r="M7" s="23" t="s">
        <v>101</v>
      </c>
      <c r="N7" s="24" t="s">
        <v>102</v>
      </c>
      <c r="O7" s="24">
        <v>48.66</v>
      </c>
      <c r="P7" s="24">
        <v>0.49</v>
      </c>
      <c r="Q7" s="24">
        <v>100</v>
      </c>
      <c r="R7" s="24">
        <v>3520</v>
      </c>
      <c r="S7" s="24">
        <v>309825</v>
      </c>
      <c r="T7" s="24">
        <v>206.5</v>
      </c>
      <c r="U7" s="24">
        <v>1500.36</v>
      </c>
      <c r="V7" s="24">
        <v>1521</v>
      </c>
      <c r="W7" s="24">
        <v>0.82</v>
      </c>
      <c r="X7" s="24">
        <v>1854.88</v>
      </c>
      <c r="Y7" s="24">
        <v>100</v>
      </c>
      <c r="Z7" s="24">
        <v>100</v>
      </c>
      <c r="AA7" s="24">
        <v>100</v>
      </c>
      <c r="AB7" s="24">
        <v>100</v>
      </c>
      <c r="AC7" s="24">
        <v>100</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0</v>
      </c>
      <c r="AV7" s="24">
        <v>0</v>
      </c>
      <c r="AW7" s="24">
        <v>0</v>
      </c>
      <c r="AX7" s="24">
        <v>0</v>
      </c>
      <c r="AY7" s="24">
        <v>0</v>
      </c>
      <c r="AZ7" s="24">
        <v>47.44</v>
      </c>
      <c r="BA7" s="24">
        <v>49.18</v>
      </c>
      <c r="BB7" s="24">
        <v>47.72</v>
      </c>
      <c r="BC7" s="24">
        <v>44.24</v>
      </c>
      <c r="BD7" s="24">
        <v>43.07</v>
      </c>
      <c r="BE7" s="24">
        <v>44.07</v>
      </c>
      <c r="BF7" s="24">
        <v>4306.63</v>
      </c>
      <c r="BG7" s="24">
        <v>3558.16</v>
      </c>
      <c r="BH7" s="24">
        <v>3846.58</v>
      </c>
      <c r="BI7" s="24">
        <v>3624.78</v>
      </c>
      <c r="BJ7" s="24">
        <v>3353.97</v>
      </c>
      <c r="BK7" s="24">
        <v>1243.71</v>
      </c>
      <c r="BL7" s="24">
        <v>1194.1500000000001</v>
      </c>
      <c r="BM7" s="24">
        <v>1206.79</v>
      </c>
      <c r="BN7" s="24">
        <v>1258.43</v>
      </c>
      <c r="BO7" s="24">
        <v>1163.75</v>
      </c>
      <c r="BP7" s="24">
        <v>1201.79</v>
      </c>
      <c r="BQ7" s="24">
        <v>100</v>
      </c>
      <c r="BR7" s="24">
        <v>100</v>
      </c>
      <c r="BS7" s="24">
        <v>100</v>
      </c>
      <c r="BT7" s="24">
        <v>100</v>
      </c>
      <c r="BU7" s="24">
        <v>100</v>
      </c>
      <c r="BV7" s="24">
        <v>74.3</v>
      </c>
      <c r="BW7" s="24">
        <v>72.260000000000005</v>
      </c>
      <c r="BX7" s="24">
        <v>71.84</v>
      </c>
      <c r="BY7" s="24">
        <v>73.36</v>
      </c>
      <c r="BZ7" s="24">
        <v>72.599999999999994</v>
      </c>
      <c r="CA7" s="24">
        <v>75.31</v>
      </c>
      <c r="CB7" s="24">
        <v>155.51</v>
      </c>
      <c r="CC7" s="24">
        <v>194.42</v>
      </c>
      <c r="CD7" s="24">
        <v>193.75</v>
      </c>
      <c r="CE7" s="24">
        <v>191.7</v>
      </c>
      <c r="CF7" s="24">
        <v>192.97</v>
      </c>
      <c r="CG7" s="24">
        <v>221.81</v>
      </c>
      <c r="CH7" s="24">
        <v>230.02</v>
      </c>
      <c r="CI7" s="24">
        <v>228.47</v>
      </c>
      <c r="CJ7" s="24">
        <v>224.88</v>
      </c>
      <c r="CK7" s="24">
        <v>228.64</v>
      </c>
      <c r="CL7" s="24">
        <v>216.39</v>
      </c>
      <c r="CM7" s="24">
        <v>4.33</v>
      </c>
      <c r="CN7" s="24">
        <v>4.33</v>
      </c>
      <c r="CO7" s="24">
        <v>4.33</v>
      </c>
      <c r="CP7" s="24">
        <v>4.33</v>
      </c>
      <c r="CQ7" s="24">
        <v>4.4800000000000004</v>
      </c>
      <c r="CR7" s="24">
        <v>43.36</v>
      </c>
      <c r="CS7" s="24">
        <v>42.56</v>
      </c>
      <c r="CT7" s="24">
        <v>42.47</v>
      </c>
      <c r="CU7" s="24">
        <v>42.4</v>
      </c>
      <c r="CV7" s="24">
        <v>42.28</v>
      </c>
      <c r="CW7" s="24">
        <v>42.57</v>
      </c>
      <c r="CX7" s="24">
        <v>71.900000000000006</v>
      </c>
      <c r="CY7" s="24">
        <v>71.319999999999993</v>
      </c>
      <c r="CZ7" s="24">
        <v>73.900000000000006</v>
      </c>
      <c r="DA7" s="24">
        <v>84.14</v>
      </c>
      <c r="DB7" s="24">
        <v>85.21</v>
      </c>
      <c r="DC7" s="24">
        <v>83.06</v>
      </c>
      <c r="DD7" s="24">
        <v>83.32</v>
      </c>
      <c r="DE7" s="24">
        <v>83.75</v>
      </c>
      <c r="DF7" s="24">
        <v>84.19</v>
      </c>
      <c r="DG7" s="24">
        <v>84.34</v>
      </c>
      <c r="DH7" s="24">
        <v>85.24</v>
      </c>
      <c r="DI7" s="24">
        <v>23.5</v>
      </c>
      <c r="DJ7" s="24">
        <v>24.31</v>
      </c>
      <c r="DK7" s="24">
        <v>25.14</v>
      </c>
      <c r="DL7" s="24">
        <v>27.15</v>
      </c>
      <c r="DM7" s="24">
        <v>29.16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大輝</cp:lastModifiedBy>
  <cp:lastPrinted>2023-01-31T05:27:23Z</cp:lastPrinted>
  <dcterms:created xsi:type="dcterms:W3CDTF">2023-01-12T23:39:45Z</dcterms:created>
  <dcterms:modified xsi:type="dcterms:W3CDTF">2023-01-31T05:27:24Z</dcterms:modified>
  <cp:category/>
</cp:coreProperties>
</file>