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5市営駐車場\130  調査照会\R4\【依頼：1_27(金)〆】公営企業に係る経営比較分析表（令和３年度決算）の分析等について\【経営比較分析表】2021_242012_46_140\"/>
    </mc:Choice>
  </mc:AlternateContent>
  <xr:revisionPtr revIDLastSave="0" documentId="13_ncr:1_{3A8B454C-737F-4102-9FE7-E74ACE86CE34}" xr6:coauthVersionLast="36" xr6:coauthVersionMax="36" xr10:uidLastSave="{00000000-0000-0000-0000-000000000000}"/>
  <workbookProtection workbookAlgorithmName="SHA-512" workbookHashValue="BxrQHMlL2+LMR/0BOIR1ojhxUAk71UU6SZlurhKyZ8lHD/O/M3EMnQw8ZuprhIEk0F2Xb9rG9MZHgzHiDoAi+Q==" workbookSaltValue="Vz1bQ7pvyDOGZka+AapaAg=="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DP7" i="5"/>
  <c r="DO7" i="5"/>
  <c r="DN7" i="5"/>
  <c r="LH31" i="4" s="1"/>
  <c r="DM7" i="5"/>
  <c r="DL7" i="5"/>
  <c r="DK7" i="5"/>
  <c r="DI7" i="5"/>
  <c r="MI78" i="4" s="1"/>
  <c r="DH7" i="5"/>
  <c r="DG7" i="5"/>
  <c r="LE78" i="4" s="1"/>
  <c r="DF7" i="5"/>
  <c r="KP78" i="4" s="1"/>
  <c r="DE7" i="5"/>
  <c r="KA78" i="4" s="1"/>
  <c r="DD7" i="5"/>
  <c r="DC7" i="5"/>
  <c r="DB7" i="5"/>
  <c r="DA7" i="5"/>
  <c r="KP77" i="4" s="1"/>
  <c r="CZ7" i="5"/>
  <c r="CX7" i="5"/>
  <c r="CW7" i="5"/>
  <c r="CV7" i="5"/>
  <c r="HP78" i="4" s="1"/>
  <c r="CU7" i="5"/>
  <c r="CT7" i="5"/>
  <c r="CS7" i="5"/>
  <c r="CR7" i="5"/>
  <c r="CQ7" i="5"/>
  <c r="CP7" i="5"/>
  <c r="CO7" i="5"/>
  <c r="CN7" i="5"/>
  <c r="CV76" i="4" s="1"/>
  <c r="CM7" i="5"/>
  <c r="CK7" i="5"/>
  <c r="CJ7" i="5"/>
  <c r="CI7" i="5"/>
  <c r="AV78" i="4" s="1"/>
  <c r="CH7" i="5"/>
  <c r="CG7" i="5"/>
  <c r="CF7" i="5"/>
  <c r="CE7" i="5"/>
  <c r="BK77" i="4" s="1"/>
  <c r="CD7" i="5"/>
  <c r="CC7" i="5"/>
  <c r="CB7" i="5"/>
  <c r="BZ7" i="5"/>
  <c r="MA53" i="4" s="1"/>
  <c r="BY7" i="5"/>
  <c r="BX7" i="5"/>
  <c r="BW7" i="5"/>
  <c r="BV7" i="5"/>
  <c r="JC53" i="4" s="1"/>
  <c r="BU7" i="5"/>
  <c r="BT7" i="5"/>
  <c r="BS7" i="5"/>
  <c r="BR7" i="5"/>
  <c r="BQ7" i="5"/>
  <c r="BO7" i="5"/>
  <c r="BN7" i="5"/>
  <c r="BM7" i="5"/>
  <c r="FX53" i="4" s="1"/>
  <c r="BL7" i="5"/>
  <c r="FE53" i="4" s="1"/>
  <c r="BK7" i="5"/>
  <c r="BJ7" i="5"/>
  <c r="BI7" i="5"/>
  <c r="GQ52" i="4" s="1"/>
  <c r="BH7" i="5"/>
  <c r="BG7" i="5"/>
  <c r="BF7" i="5"/>
  <c r="BD7" i="5"/>
  <c r="CS53" i="4" s="1"/>
  <c r="BC7" i="5"/>
  <c r="BZ53" i="4" s="1"/>
  <c r="BB7" i="5"/>
  <c r="BA7" i="5"/>
  <c r="AZ7" i="5"/>
  <c r="AY7" i="5"/>
  <c r="AX7" i="5"/>
  <c r="AW7" i="5"/>
  <c r="BG52" i="4" s="1"/>
  <c r="AV7" i="5"/>
  <c r="AN52" i="4" s="1"/>
  <c r="AU7" i="5"/>
  <c r="U52" i="4" s="1"/>
  <c r="AS7" i="5"/>
  <c r="AR7" i="5"/>
  <c r="AQ7" i="5"/>
  <c r="FX32" i="4" s="1"/>
  <c r="AP7" i="5"/>
  <c r="AO7" i="5"/>
  <c r="EL32" i="4" s="1"/>
  <c r="AN7" i="5"/>
  <c r="HJ31" i="4" s="1"/>
  <c r="AM7" i="5"/>
  <c r="GQ31" i="4" s="1"/>
  <c r="AL7" i="5"/>
  <c r="AK7" i="5"/>
  <c r="AJ7" i="5"/>
  <c r="AH7" i="5"/>
  <c r="CS32" i="4" s="1"/>
  <c r="AG7" i="5"/>
  <c r="AF7" i="5"/>
  <c r="AE7" i="5"/>
  <c r="AD7" i="5"/>
  <c r="U32" i="4" s="1"/>
  <c r="AC7" i="5"/>
  <c r="CS31" i="4" s="1"/>
  <c r="AB7" i="5"/>
  <c r="AA7" i="5"/>
  <c r="Z7" i="5"/>
  <c r="AN31" i="4" s="1"/>
  <c r="Y7" i="5"/>
  <c r="X7" i="5"/>
  <c r="W7" i="5"/>
  <c r="V7" i="5"/>
  <c r="HX10" i="4" s="1"/>
  <c r="U7" i="5"/>
  <c r="LJ8" i="4" s="1"/>
  <c r="T7" i="5"/>
  <c r="S7" i="5"/>
  <c r="R7" i="5"/>
  <c r="DU10" i="4" s="1"/>
  <c r="Q7" i="5"/>
  <c r="P7" i="5"/>
  <c r="O7" i="5"/>
  <c r="N7" i="5"/>
  <c r="FJ8" i="4" s="1"/>
  <c r="M7" i="5"/>
  <c r="DU8" i="4" s="1"/>
  <c r="L7" i="5"/>
  <c r="K7" i="5"/>
  <c r="J7" i="5"/>
  <c r="B8" i="4" s="1"/>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Y6" i="5"/>
  <c r="K88" i="4" s="1"/>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G88" i="4"/>
  <c r="F88" i="4"/>
  <c r="E88" i="4"/>
  <c r="D88" i="4"/>
  <c r="LT78" i="4"/>
  <c r="IT78" i="4"/>
  <c r="IE78" i="4"/>
  <c r="HA78" i="4"/>
  <c r="GL78" i="4"/>
  <c r="BZ78" i="4"/>
  <c r="BK78" i="4"/>
  <c r="AG78" i="4"/>
  <c r="R78" i="4"/>
  <c r="MI77" i="4"/>
  <c r="LT77" i="4"/>
  <c r="LE77" i="4"/>
  <c r="KA77" i="4"/>
  <c r="IT77" i="4"/>
  <c r="IE77" i="4"/>
  <c r="HP77" i="4"/>
  <c r="HA77" i="4"/>
  <c r="GL77" i="4"/>
  <c r="BZ77" i="4"/>
  <c r="AV77" i="4"/>
  <c r="AG77" i="4"/>
  <c r="R77" i="4"/>
  <c r="CV67" i="4"/>
  <c r="LH53" i="4"/>
  <c r="KO53" i="4"/>
  <c r="JV53" i="4"/>
  <c r="HJ53" i="4"/>
  <c r="GQ53" i="4"/>
  <c r="EL53" i="4"/>
  <c r="BG53" i="4"/>
  <c r="AN53" i="4"/>
  <c r="U53" i="4"/>
  <c r="MA52" i="4"/>
  <c r="LH52" i="4"/>
  <c r="KO52" i="4"/>
  <c r="JV52" i="4"/>
  <c r="JC52" i="4"/>
  <c r="HJ52" i="4"/>
  <c r="FX52" i="4"/>
  <c r="FE52" i="4"/>
  <c r="EL52" i="4"/>
  <c r="CS52" i="4"/>
  <c r="BZ52" i="4"/>
  <c r="MA32" i="4"/>
  <c r="LH32" i="4"/>
  <c r="JV32" i="4"/>
  <c r="JC32" i="4"/>
  <c r="HJ32" i="4"/>
  <c r="GQ32" i="4"/>
  <c r="FE32" i="4"/>
  <c r="BZ32" i="4"/>
  <c r="BG32" i="4"/>
  <c r="AN32" i="4"/>
  <c r="MA31" i="4"/>
  <c r="KO31" i="4"/>
  <c r="JV31" i="4"/>
  <c r="JC31" i="4"/>
  <c r="FX31" i="4"/>
  <c r="FE31" i="4"/>
  <c r="EL31" i="4"/>
  <c r="BZ31" i="4"/>
  <c r="BG31" i="4"/>
  <c r="U31" i="4"/>
  <c r="LJ10" i="4"/>
  <c r="JQ10" i="4"/>
  <c r="CF10" i="4"/>
  <c r="B10" i="4"/>
  <c r="JQ8" i="4"/>
  <c r="HX8" i="4"/>
  <c r="CF8" i="4"/>
  <c r="AQ8" i="4"/>
  <c r="B6" i="4"/>
  <c r="MI76" i="4" l="1"/>
  <c r="HJ51" i="4"/>
  <c r="MA30" i="4"/>
  <c r="MA51" i="4"/>
  <c r="IT76" i="4"/>
  <c r="CS51" i="4"/>
  <c r="HJ30" i="4"/>
  <c r="BZ76" i="4"/>
  <c r="CS30" i="4"/>
  <c r="D11" i="5"/>
  <c r="E11" i="5"/>
  <c r="C11" i="5"/>
  <c r="B11" i="5"/>
  <c r="HA76" i="4" l="1"/>
  <c r="AN51" i="4"/>
  <c r="FE30" i="4"/>
  <c r="AN30" i="4"/>
  <c r="AG76" i="4"/>
  <c r="JV51" i="4"/>
  <c r="KP76" i="4"/>
  <c r="FE51" i="4"/>
  <c r="JV30" i="4"/>
  <c r="BK76" i="4"/>
  <c r="LH51" i="4"/>
  <c r="GQ30" i="4"/>
  <c r="BZ30" i="4"/>
  <c r="LT76" i="4"/>
  <c r="GQ51" i="4"/>
  <c r="LH30" i="4"/>
  <c r="IE76" i="4"/>
  <c r="BZ51" i="4"/>
  <c r="BG30" i="4"/>
  <c r="FX51" i="4"/>
  <c r="KO30" i="4"/>
  <c r="HP76" i="4"/>
  <c r="BG51" i="4"/>
  <c r="AV76" i="4"/>
  <c r="KO51" i="4"/>
  <c r="FX30" i="4"/>
  <c r="LE76" i="4"/>
  <c r="KA76" i="4"/>
  <c r="EL51" i="4"/>
  <c r="JC30" i="4"/>
  <c r="U30" i="4"/>
  <c r="GL76" i="4"/>
  <c r="U51" i="4"/>
  <c r="EL30" i="4"/>
  <c r="R76" i="4"/>
  <c r="JC51" i="4"/>
</calcChain>
</file>

<file path=xl/sharedStrings.xml><?xml version="1.0" encoding="utf-8"?>
<sst xmlns="http://schemas.openxmlformats.org/spreadsheetml/2006/main" count="250" uniqueCount="131">
  <si>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</si>
  <si>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</si>
  <si>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</si>
  <si>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</si>
  <si>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</si>
  <si>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</si>
  <si>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</si>
  <si>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</si>
  <si>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</si>
  <si>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</si>
  <si>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</si>
  <si>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</si>
  <si>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</si>
  <si>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</si>
  <si>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</si>
  <si>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</si>
  <si>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</si>
  <si>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</si>
  <si>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</si>
  <si>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</si>
  <si>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</si>
  <si>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</si>
  <si>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</si>
  <si>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</si>
  <si>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</si>
  <si>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</si>
  <si>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</si>
  <si>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</si>
  <si>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</si>
  <si>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</si>
  <si>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</si>
  <si>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</si>
  <si>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</si>
  <si>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</si>
  <si>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</si>
  <si>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</si>
  <si>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</si>
  <si>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</si>
  <si>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</si>
  <si>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</si>
  <si>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</si>
  <si>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</si>
  <si>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</si>
  <si>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</si>
  <si>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</si>
  <si>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</si>
  <si>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</si>
  <si>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</si>
  <si>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</si>
  <si>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</si>
  <si>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</si>
  <si>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</si>
  <si>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</si>
  <si>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</si>
  <si>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</si>
  <si>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</si>
  <si>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</si>
  <si>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</si>
  <si>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</si>
  <si>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</si>
  <si>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</si>
  <si>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</si>
  <si>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</si>
  <si>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</si>
  <si>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</si>
  <si>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</si>
  <si>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</si>
  <si>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</si>
  <si>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</si>
  <si>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</si>
  <si>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</si>
  <si>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</si>
  <si>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</si>
  <si>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</si>
  <si>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</si>
  <si>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</si>
  <si>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</si>
  <si>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</si>
  <si>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</si>
  <si>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</si>
  <si>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</si>
  <si>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</si>
  <si>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</si>
  <si>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</si>
  <si>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</si>
  <si>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</si>
  <si>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</si>
  <si>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</si>
  <si>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</si>
  <si>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</si>
  <si>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</si>
  <si>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</si>
  <si>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</si>
  <si>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</si>
  <si>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</si>
  <si>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</si>
  <si>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</si>
  <si>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</si>
  <si>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</si>
  <si>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</si>
  <si>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</si>
  <si>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</si>
  <si>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当該値(N-4)</t>
    <phoneticPr fontId="5"/>
  </si>
  <si>
    <t>当該値(N)</t>
    <phoneticPr fontId="5"/>
  </si>
  <si>
    <t>当該値(N-1)</t>
    <phoneticPr fontId="5"/>
  </si>
  <si>
    <t>当該値(N-2)</t>
    <phoneticPr fontId="5"/>
  </si>
  <si>
    <t>当該値(N-3)</t>
    <phoneticPr fontId="5"/>
  </si>
  <si>
    <t>当該値(N)</t>
    <phoneticPr fontId="5"/>
  </si>
  <si>
    <t>当該値(N-3)</t>
    <phoneticPr fontId="5"/>
  </si>
  <si>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</si>
  <si>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</si>
  <si>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</si>
  <si>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</si>
  <si>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</si>
  <si>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</si>
  <si>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</si>
  <si>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</si>
  <si>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</si>
  <si>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</si>
  <si>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</si>
  <si>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</si>
  <si>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</si>
  <si>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</si>
  <si>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</si>
  <si>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</si>
  <si>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</si>
  <si>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</si>
  <si>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稼働から年数が浅いため、施設の老朽化度合を示す⑥有形固定資産減価償却率は類似施設平均値と比べ低く、当面は大きな修繕等は必要無いと考える。
　しかしながら、老朽化は進行していくため、改修等を見据えた維持管理が必要となってくる。</t>
    <rPh sb="1" eb="3">
      <t>カドウ</t>
    </rPh>
    <rPh sb="5" eb="7">
      <t>ネンスウ</t>
    </rPh>
    <rPh sb="8" eb="9">
      <t>アサ</t>
    </rPh>
    <rPh sb="13" eb="15">
      <t>シセツ</t>
    </rPh>
    <rPh sb="16" eb="19">
      <t>ロウキュウカ</t>
    </rPh>
    <rPh sb="19" eb="21">
      <t>ドアイ</t>
    </rPh>
    <rPh sb="22" eb="23">
      <t>シメ</t>
    </rPh>
    <rPh sb="25" eb="31">
      <t>ユウケイコテイシサン</t>
    </rPh>
    <rPh sb="31" eb="36">
      <t>ゲンカショウキャクリツ</t>
    </rPh>
    <rPh sb="37" eb="39">
      <t>ルイジ</t>
    </rPh>
    <rPh sb="39" eb="41">
      <t>シセツ</t>
    </rPh>
    <rPh sb="41" eb="43">
      <t>ヘイキン</t>
    </rPh>
    <rPh sb="43" eb="44">
      <t>チ</t>
    </rPh>
    <rPh sb="45" eb="46">
      <t>クラ</t>
    </rPh>
    <rPh sb="47" eb="48">
      <t>ヒク</t>
    </rPh>
    <rPh sb="50" eb="52">
      <t>トウメン</t>
    </rPh>
    <rPh sb="53" eb="54">
      <t>オオ</t>
    </rPh>
    <rPh sb="56" eb="58">
      <t>シュウゼン</t>
    </rPh>
    <rPh sb="58" eb="59">
      <t>トウ</t>
    </rPh>
    <rPh sb="60" eb="62">
      <t>ヒツヨウ</t>
    </rPh>
    <rPh sb="62" eb="63">
      <t>ナ</t>
    </rPh>
    <rPh sb="65" eb="66">
      <t>カンガ</t>
    </rPh>
    <rPh sb="78" eb="81">
      <t>ロウキュウカ</t>
    </rPh>
    <rPh sb="82" eb="84">
      <t>シンコウ</t>
    </rPh>
    <rPh sb="91" eb="93">
      <t>カイシュウ</t>
    </rPh>
    <rPh sb="93" eb="94">
      <t>トウ</t>
    </rPh>
    <rPh sb="95" eb="97">
      <t>ミス</t>
    </rPh>
    <rPh sb="99" eb="103">
      <t>イジカンリ</t>
    </rPh>
    <rPh sb="104" eb="106">
      <t>ヒツヨウ</t>
    </rPh>
    <phoneticPr fontId="5"/>
  </si>
  <si>
    <t>　施設の利用状況を示す⑪稼働率は、当施設の設置当初より低調であったが、新型コロナウィルス感染症の影響を受け急激に悪化した。</t>
    <rPh sb="1" eb="3">
      <t>シセツ</t>
    </rPh>
    <rPh sb="4" eb="6">
      <t>リヨウ</t>
    </rPh>
    <rPh sb="6" eb="8">
      <t>ジョウキョウ</t>
    </rPh>
    <rPh sb="9" eb="10">
      <t>シメ</t>
    </rPh>
    <rPh sb="12" eb="15">
      <t>カドウリツ</t>
    </rPh>
    <rPh sb="17" eb="20">
      <t>トウシセツ</t>
    </rPh>
    <rPh sb="21" eb="23">
      <t>セッチ</t>
    </rPh>
    <rPh sb="23" eb="25">
      <t>トウショ</t>
    </rPh>
    <rPh sb="27" eb="29">
      <t>テイチョウ</t>
    </rPh>
    <rPh sb="35" eb="37">
      <t>シンガタ</t>
    </rPh>
    <rPh sb="44" eb="47">
      <t>カンセンショウ</t>
    </rPh>
    <rPh sb="48" eb="50">
      <t>エイキョウ</t>
    </rPh>
    <rPh sb="51" eb="52">
      <t>ウ</t>
    </rPh>
    <rPh sb="53" eb="55">
      <t>キュウゲキ</t>
    </rPh>
    <rPh sb="56" eb="58">
      <t>アッカ</t>
    </rPh>
    <phoneticPr fontId="5"/>
  </si>
  <si>
    <t>　当施設は新しい施設であるため、当面の大規模改修や修繕等は不要であり、また、無人による運営のため、コストも低く抑えられている。
　しかしながら、安定した経営のため利用者を増やす取り組みを検討する必要がある。</t>
    <rPh sb="1" eb="4">
      <t>トウシセツ</t>
    </rPh>
    <rPh sb="5" eb="6">
      <t>アタラ</t>
    </rPh>
    <rPh sb="8" eb="10">
      <t>シセツ</t>
    </rPh>
    <rPh sb="16" eb="18">
      <t>トウメン</t>
    </rPh>
    <rPh sb="19" eb="24">
      <t>ダイキボカイシュウ</t>
    </rPh>
    <rPh sb="25" eb="27">
      <t>シュウゼン</t>
    </rPh>
    <rPh sb="27" eb="28">
      <t>トウ</t>
    </rPh>
    <rPh sb="29" eb="31">
      <t>フヨウ</t>
    </rPh>
    <rPh sb="38" eb="40">
      <t>ムジン</t>
    </rPh>
    <rPh sb="43" eb="45">
      <t>ウンエイ</t>
    </rPh>
    <rPh sb="53" eb="54">
      <t>ヒク</t>
    </rPh>
    <rPh sb="55" eb="56">
      <t>オサ</t>
    </rPh>
    <rPh sb="72" eb="74">
      <t>アンテイ</t>
    </rPh>
    <rPh sb="76" eb="78">
      <t>ケイエイ</t>
    </rPh>
    <rPh sb="81" eb="84">
      <t>リヨウシャ</t>
    </rPh>
    <rPh sb="85" eb="86">
      <t>フ</t>
    </rPh>
    <rPh sb="88" eb="89">
      <t>ト</t>
    </rPh>
    <rPh sb="90" eb="91">
      <t>ク</t>
    </rPh>
    <rPh sb="93" eb="95">
      <t>ケントウ</t>
    </rPh>
    <rPh sb="97" eb="99">
      <t>ヒツヨウ</t>
    </rPh>
    <phoneticPr fontId="5"/>
  </si>
  <si>
    <t>　新型コロナウィルス感染症の影響により、単年度収支を示す①経常収支比率は令和２年度は１００％を下回ったものの、令和３年度は回復傾向を示し、１００％以上となった。
　さらに、施設の収益性を示す指標である④売上高ＧＯＰ比率及び、施設の収益性が成長しているかどうかを示す⑤EBITDAについても令和２年度から回復傾向にあり、類似施設平均値と比べ高い水準にある。</t>
    <rPh sb="1" eb="3">
      <t>シンガタ</t>
    </rPh>
    <rPh sb="10" eb="13">
      <t>カンセンショウ</t>
    </rPh>
    <rPh sb="14" eb="16">
      <t>エイキョウ</t>
    </rPh>
    <rPh sb="36" eb="38">
      <t>レイワ</t>
    </rPh>
    <rPh sb="39" eb="41">
      <t>ネンド</t>
    </rPh>
    <rPh sb="47" eb="49">
      <t>シタマワ</t>
    </rPh>
    <rPh sb="55" eb="57">
      <t>レイワ</t>
    </rPh>
    <rPh sb="58" eb="60">
      <t>ネンド</t>
    </rPh>
    <rPh sb="61" eb="63">
      <t>カイフク</t>
    </rPh>
    <rPh sb="63" eb="65">
      <t>ケイコウ</t>
    </rPh>
    <rPh sb="66" eb="67">
      <t>シメ</t>
    </rPh>
    <rPh sb="73" eb="75">
      <t>イジョウ</t>
    </rPh>
    <rPh sb="86" eb="88">
      <t>シセツ</t>
    </rPh>
    <rPh sb="89" eb="92">
      <t>シュウエキセイ</t>
    </rPh>
    <rPh sb="93" eb="94">
      <t>シメ</t>
    </rPh>
    <rPh sb="95" eb="97">
      <t>シヒョウ</t>
    </rPh>
    <rPh sb="101" eb="103">
      <t>ウリアゲ</t>
    </rPh>
    <rPh sb="103" eb="104">
      <t>ダカ</t>
    </rPh>
    <rPh sb="107" eb="109">
      <t>ヒリツ</t>
    </rPh>
    <rPh sb="109" eb="110">
      <t>オヨ</t>
    </rPh>
    <rPh sb="112" eb="114">
      <t>シセツ</t>
    </rPh>
    <rPh sb="115" eb="118">
      <t>シュウエキセイ</t>
    </rPh>
    <rPh sb="119" eb="121">
      <t>セイチョウ</t>
    </rPh>
    <rPh sb="130" eb="131">
      <t>シメ</t>
    </rPh>
    <rPh sb="144" eb="146">
      <t>レイワ</t>
    </rPh>
    <rPh sb="147" eb="149">
      <t>ネンド</t>
    </rPh>
    <rPh sb="151" eb="153">
      <t>カイフク</t>
    </rPh>
    <rPh sb="153" eb="155">
      <t>ケイコウ</t>
    </rPh>
    <rPh sb="159" eb="163">
      <t>ルイジシセツ</t>
    </rPh>
    <rPh sb="163" eb="165">
      <t>ヘイキン</t>
    </rPh>
    <rPh sb="165" eb="166">
      <t>チ</t>
    </rPh>
    <rPh sb="167" eb="168">
      <t>クラ</t>
    </rPh>
    <rPh sb="169" eb="170">
      <t>タカ</t>
    </rPh>
    <rPh sb="171" eb="173">
      <t>スイジュン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</si>
</sst>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#N/A</c:v>
                </c:pt>
                <c:pt idx="1">
                  <c:v>449.7</c:v>
                </c:pt>
                <c:pt idx="2">
                  <c:v>195.4</c:v>
                </c:pt>
                <c:pt idx="3">
                  <c:v>81.599999999999994</c:v>
                </c:pt>
                <c:pt idx="4">
                  <c:v>105.2</c:v>
                </c:pt>
              </c:numCache>
            </c:numRef>
          </c:val>
          <c:extLst>
            <c:ext xmlns:c16="http://schemas.microsoft.com/office/drawing/2014/chart" uri="{C3380CC4-5D6E-409C-BE32-E72D297353CC}">
              <c16:uniqueId val="{00000000-E4CC-4B8D-A6E5-8DED6B6B06F1}"/>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287.10000000000002</c:v>
                </c:pt>
                <c:pt idx="2">
                  <c:v>158.9</c:v>
                </c:pt>
                <c:pt idx="3">
                  <c:v>80.7</c:v>
                </c:pt>
                <c:pt idx="4">
                  <c:v>94.7</c:v>
                </c:pt>
              </c:numCache>
            </c:numRef>
          </c:val>
          <c:smooth val="0"/>
          <c:extLst>
            <c:ext xmlns:c16="http://schemas.microsoft.com/office/drawing/2014/chart" uri="{C3380CC4-5D6E-409C-BE32-E72D297353CC}">
              <c16:uniqueId val="{00000001-E4CC-4B8D-A6E5-8DED6B6B06F1}"/>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1E97-482D-93AA-377C85801BCF}"/>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1E97-482D-93AA-377C85801BCF}"/>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AC3-4136-A14A-69005E664BFD}"/>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9AC3-4136-A14A-69005E664BFD}"/>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#N/A</c:v>
                </c:pt>
                <c:pt idx="1">
                  <c:v>0</c:v>
                </c:pt>
                <c:pt idx="2">
                  <c:v>10</c:v>
                </c:pt>
                <c:pt idx="3">
                  <c:v>20</c:v>
                </c:pt>
                <c:pt idx="4">
                  <c:v>28.9</c:v>
                </c:pt>
              </c:numCache>
            </c:numRef>
          </c:val>
          <c:extLst>
            <c:ext xmlns:c16="http://schemas.microsoft.com/office/drawing/2014/chart" uri="{C3380CC4-5D6E-409C-BE32-E72D297353CC}">
              <c16:uniqueId val="{00000000-CF3E-4D8C-810E-533FA4517D1C}"/>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#N/A</c:v>
                </c:pt>
                <c:pt idx="1">
                  <c:v>5.9</c:v>
                </c:pt>
                <c:pt idx="2">
                  <c:v>16.600000000000001</c:v>
                </c:pt>
                <c:pt idx="3">
                  <c:v>27.5</c:v>
                </c:pt>
                <c:pt idx="4">
                  <c:v>35.799999999999997</c:v>
                </c:pt>
              </c:numCache>
            </c:numRef>
          </c:val>
          <c:smooth val="0"/>
          <c:extLst>
            <c:ext xmlns:c16="http://schemas.microsoft.com/office/drawing/2014/chart" uri="{C3380CC4-5D6E-409C-BE32-E72D297353CC}">
              <c16:uniqueId val="{00000001-CF3E-4D8C-810E-533FA4517D1C}"/>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FA59-473D-9365-A3F7EE2158BF}"/>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FA59-473D-9365-A3F7EE2158BF}"/>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5A4D-4D91-B919-38C7778E0AAC}"/>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0</c:v>
                </c:pt>
                <c:pt idx="2">
                  <c:v>0</c:v>
                </c:pt>
                <c:pt idx="3">
                  <c:v>0</c:v>
                </c:pt>
                <c:pt idx="4">
                  <c:v>0</c:v>
                </c:pt>
              </c:numCache>
            </c:numRef>
          </c:val>
          <c:smooth val="0"/>
          <c:extLst>
            <c:ext xmlns:c16="http://schemas.microsoft.com/office/drawing/2014/chart" uri="{C3380CC4-5D6E-409C-BE32-E72D297353CC}">
              <c16:uniqueId val="{00000001-5A4D-4D91-B919-38C7778E0AAC}"/>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#N/A</c:v>
                </c:pt>
                <c:pt idx="1">
                  <c:v>56.6</c:v>
                </c:pt>
                <c:pt idx="2">
                  <c:v>53.7</c:v>
                </c:pt>
                <c:pt idx="3">
                  <c:v>23.9</c:v>
                </c:pt>
                <c:pt idx="4">
                  <c:v>27.3</c:v>
                </c:pt>
              </c:numCache>
            </c:numRef>
          </c:val>
          <c:extLst>
            <c:ext xmlns:c16="http://schemas.microsoft.com/office/drawing/2014/chart" uri="{C3380CC4-5D6E-409C-BE32-E72D297353CC}">
              <c16:uniqueId val="{00000000-34CA-4209-BB6D-295379869E0B}"/>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52.9</c:v>
                </c:pt>
                <c:pt idx="2">
                  <c:v>44.8</c:v>
                </c:pt>
                <c:pt idx="3">
                  <c:v>29.5</c:v>
                </c:pt>
                <c:pt idx="4">
                  <c:v>30.3</c:v>
                </c:pt>
              </c:numCache>
            </c:numRef>
          </c:val>
          <c:smooth val="0"/>
          <c:extLst>
            <c:ext xmlns:c16="http://schemas.microsoft.com/office/drawing/2014/chart" uri="{C3380CC4-5D6E-409C-BE32-E72D297353CC}">
              <c16:uniqueId val="{00000001-34CA-4209-BB6D-295379869E0B}"/>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#N/A</c:v>
                </c:pt>
                <c:pt idx="1">
                  <c:v>77.8</c:v>
                </c:pt>
                <c:pt idx="2">
                  <c:v>81.5</c:v>
                </c:pt>
                <c:pt idx="3">
                  <c:v>65.7</c:v>
                </c:pt>
                <c:pt idx="4">
                  <c:v>75.5</c:v>
                </c:pt>
              </c:numCache>
            </c:numRef>
          </c:val>
          <c:extLst>
            <c:ext xmlns:c16="http://schemas.microsoft.com/office/drawing/2014/chart" uri="{C3380CC4-5D6E-409C-BE32-E72D297353CC}">
              <c16:uniqueId val="{00000000-59EB-44B0-9F3D-B89C2022C765}"/>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54.8</c:v>
                </c:pt>
                <c:pt idx="2">
                  <c:v>55.8</c:v>
                </c:pt>
                <c:pt idx="3">
                  <c:v>24.7</c:v>
                </c:pt>
                <c:pt idx="4">
                  <c:v>28.8</c:v>
                </c:pt>
              </c:numCache>
            </c:numRef>
          </c:val>
          <c:smooth val="0"/>
          <c:extLst>
            <c:ext xmlns:c16="http://schemas.microsoft.com/office/drawing/2014/chart" uri="{C3380CC4-5D6E-409C-BE32-E72D297353CC}">
              <c16:uniqueId val="{00000001-59EB-44B0-9F3D-B89C2022C765}"/>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#N/A</c:v>
                </c:pt>
                <c:pt idx="1">
                  <c:v>13104</c:v>
                </c:pt>
                <c:pt idx="2">
                  <c:v>22330</c:v>
                </c:pt>
                <c:pt idx="3">
                  <c:v>6657</c:v>
                </c:pt>
                <c:pt idx="4">
                  <c:v>8760</c:v>
                </c:pt>
              </c:numCache>
            </c:numRef>
          </c:val>
          <c:extLst>
            <c:ext xmlns:c16="http://schemas.microsoft.com/office/drawing/2014/chart" uri="{C3380CC4-5D6E-409C-BE32-E72D297353CC}">
              <c16:uniqueId val="{00000000-E081-4C75-83E5-86DA26DC01F4}"/>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12490</c:v>
                </c:pt>
                <c:pt idx="2">
                  <c:v>16804</c:v>
                </c:pt>
                <c:pt idx="3">
                  <c:v>1189</c:v>
                </c:pt>
                <c:pt idx="4">
                  <c:v>2041</c:v>
                </c:pt>
              </c:numCache>
            </c:numRef>
          </c:val>
          <c:smooth val="0"/>
          <c:extLst>
            <c:ext xmlns:c16="http://schemas.microsoft.com/office/drawing/2014/chart" uri="{C3380CC4-5D6E-409C-BE32-E72D297353CC}">
              <c16:uniqueId val="{00000001-E081-4C75-83E5-86DA26DC01F4}"/>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4"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久居駅東口駐車場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88.2</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118</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130</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t="str">
        <f>データ!Y7</f>
        <v>-</v>
      </c>
      <c r="V31" s="98"/>
      <c r="W31" s="98"/>
      <c r="X31" s="98"/>
      <c r="Y31" s="98"/>
      <c r="Z31" s="98"/>
      <c r="AA31" s="98"/>
      <c r="AB31" s="98"/>
      <c r="AC31" s="98"/>
      <c r="AD31" s="98"/>
      <c r="AE31" s="98"/>
      <c r="AF31" s="98"/>
      <c r="AG31" s="98"/>
      <c r="AH31" s="98"/>
      <c r="AI31" s="98"/>
      <c r="AJ31" s="98"/>
      <c r="AK31" s="98"/>
      <c r="AL31" s="98"/>
      <c r="AM31" s="98"/>
      <c r="AN31" s="98">
        <f>データ!Z7</f>
        <v>449.7</v>
      </c>
      <c r="AO31" s="98"/>
      <c r="AP31" s="98"/>
      <c r="AQ31" s="98"/>
      <c r="AR31" s="98"/>
      <c r="AS31" s="98"/>
      <c r="AT31" s="98"/>
      <c r="AU31" s="98"/>
      <c r="AV31" s="98"/>
      <c r="AW31" s="98"/>
      <c r="AX31" s="98"/>
      <c r="AY31" s="98"/>
      <c r="AZ31" s="98"/>
      <c r="BA31" s="98"/>
      <c r="BB31" s="98"/>
      <c r="BC31" s="98"/>
      <c r="BD31" s="98"/>
      <c r="BE31" s="98"/>
      <c r="BF31" s="98"/>
      <c r="BG31" s="98">
        <f>データ!AA7</f>
        <v>195.4</v>
      </c>
      <c r="BH31" s="98"/>
      <c r="BI31" s="98"/>
      <c r="BJ31" s="98"/>
      <c r="BK31" s="98"/>
      <c r="BL31" s="98"/>
      <c r="BM31" s="98"/>
      <c r="BN31" s="98"/>
      <c r="BO31" s="98"/>
      <c r="BP31" s="98"/>
      <c r="BQ31" s="98"/>
      <c r="BR31" s="98"/>
      <c r="BS31" s="98"/>
      <c r="BT31" s="98"/>
      <c r="BU31" s="98"/>
      <c r="BV31" s="98"/>
      <c r="BW31" s="98"/>
      <c r="BX31" s="98"/>
      <c r="BY31" s="98"/>
      <c r="BZ31" s="98">
        <f>データ!AB7</f>
        <v>81.599999999999994</v>
      </c>
      <c r="CA31" s="98"/>
      <c r="CB31" s="98"/>
      <c r="CC31" s="98"/>
      <c r="CD31" s="98"/>
      <c r="CE31" s="98"/>
      <c r="CF31" s="98"/>
      <c r="CG31" s="98"/>
      <c r="CH31" s="98"/>
      <c r="CI31" s="98"/>
      <c r="CJ31" s="98"/>
      <c r="CK31" s="98"/>
      <c r="CL31" s="98"/>
      <c r="CM31" s="98"/>
      <c r="CN31" s="98"/>
      <c r="CO31" s="98"/>
      <c r="CP31" s="98"/>
      <c r="CQ31" s="98"/>
      <c r="CR31" s="98"/>
      <c r="CS31" s="98">
        <f>データ!AC7</f>
        <v>105.2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t="str">
        <f>データ!AJ7</f>
        <v>-</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t="str">
        <f>データ!DK7</f>
        <v>-</v>
      </c>
      <c r="JD31" s="67"/>
      <c r="JE31" s="67"/>
      <c r="JF31" s="67"/>
      <c r="JG31" s="67"/>
      <c r="JH31" s="67"/>
      <c r="JI31" s="67"/>
      <c r="JJ31" s="67"/>
      <c r="JK31" s="67"/>
      <c r="JL31" s="67"/>
      <c r="JM31" s="67"/>
      <c r="JN31" s="67"/>
      <c r="JO31" s="67"/>
      <c r="JP31" s="67"/>
      <c r="JQ31" s="67"/>
      <c r="JR31" s="67"/>
      <c r="JS31" s="67"/>
      <c r="JT31" s="67"/>
      <c r="JU31" s="68"/>
      <c r="JV31" s="66">
        <f>データ!DL7</f>
        <v>56.6</v>
      </c>
      <c r="JW31" s="67"/>
      <c r="JX31" s="67"/>
      <c r="JY31" s="67"/>
      <c r="JZ31" s="67"/>
      <c r="KA31" s="67"/>
      <c r="KB31" s="67"/>
      <c r="KC31" s="67"/>
      <c r="KD31" s="67"/>
      <c r="KE31" s="67"/>
      <c r="KF31" s="67"/>
      <c r="KG31" s="67"/>
      <c r="KH31" s="67"/>
      <c r="KI31" s="67"/>
      <c r="KJ31" s="67"/>
      <c r="KK31" s="67"/>
      <c r="KL31" s="67"/>
      <c r="KM31" s="67"/>
      <c r="KN31" s="68"/>
      <c r="KO31" s="66">
        <f>データ!DM7</f>
        <v>53.7</v>
      </c>
      <c r="KP31" s="67"/>
      <c r="KQ31" s="67"/>
      <c r="KR31" s="67"/>
      <c r="KS31" s="67"/>
      <c r="KT31" s="67"/>
      <c r="KU31" s="67"/>
      <c r="KV31" s="67"/>
      <c r="KW31" s="67"/>
      <c r="KX31" s="67"/>
      <c r="KY31" s="67"/>
      <c r="KZ31" s="67"/>
      <c r="LA31" s="67"/>
      <c r="LB31" s="67"/>
      <c r="LC31" s="67"/>
      <c r="LD31" s="67"/>
      <c r="LE31" s="67"/>
      <c r="LF31" s="67"/>
      <c r="LG31" s="68"/>
      <c r="LH31" s="66">
        <f>データ!DN7</f>
        <v>23.9</v>
      </c>
      <c r="LI31" s="67"/>
      <c r="LJ31" s="67"/>
      <c r="LK31" s="67"/>
      <c r="LL31" s="67"/>
      <c r="LM31" s="67"/>
      <c r="LN31" s="67"/>
      <c r="LO31" s="67"/>
      <c r="LP31" s="67"/>
      <c r="LQ31" s="67"/>
      <c r="LR31" s="67"/>
      <c r="LS31" s="67"/>
      <c r="LT31" s="67"/>
      <c r="LU31" s="67"/>
      <c r="LV31" s="67"/>
      <c r="LW31" s="67"/>
      <c r="LX31" s="67"/>
      <c r="LY31" s="67"/>
      <c r="LZ31" s="68"/>
      <c r="MA31" s="66">
        <f>データ!DO7</f>
        <v>27.3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t="str">
        <f>データ!AD7</f>
        <v>-</v>
      </c>
      <c r="V32" s="98"/>
      <c r="W32" s="98"/>
      <c r="X32" s="98"/>
      <c r="Y32" s="98"/>
      <c r="Z32" s="98"/>
      <c r="AA32" s="98"/>
      <c r="AB32" s="98"/>
      <c r="AC32" s="98"/>
      <c r="AD32" s="98"/>
      <c r="AE32" s="98"/>
      <c r="AF32" s="98"/>
      <c r="AG32" s="98"/>
      <c r="AH32" s="98"/>
      <c r="AI32" s="98"/>
      <c r="AJ32" s="98"/>
      <c r="AK32" s="98"/>
      <c r="AL32" s="98"/>
      <c r="AM32" s="98"/>
      <c r="AN32" s="98">
        <f>データ!AE7</f>
        <v>287.10000000000002</v>
      </c>
      <c r="AO32" s="98"/>
      <c r="AP32" s="98"/>
      <c r="AQ32" s="98"/>
      <c r="AR32" s="98"/>
      <c r="AS32" s="98"/>
      <c r="AT32" s="98"/>
      <c r="AU32" s="98"/>
      <c r="AV32" s="98"/>
      <c r="AW32" s="98"/>
      <c r="AX32" s="98"/>
      <c r="AY32" s="98"/>
      <c r="AZ32" s="98"/>
      <c r="BA32" s="98"/>
      <c r="BB32" s="98"/>
      <c r="BC32" s="98"/>
      <c r="BD32" s="98"/>
      <c r="BE32" s="98"/>
      <c r="BF32" s="98"/>
      <c r="BG32" s="98">
        <f>データ!AF7</f>
        <v>158.9</v>
      </c>
      <c r="BH32" s="98"/>
      <c r="BI32" s="98"/>
      <c r="BJ32" s="98"/>
      <c r="BK32" s="98"/>
      <c r="BL32" s="98"/>
      <c r="BM32" s="98"/>
      <c r="BN32" s="98"/>
      <c r="BO32" s="98"/>
      <c r="BP32" s="98"/>
      <c r="BQ32" s="98"/>
      <c r="BR32" s="98"/>
      <c r="BS32" s="98"/>
      <c r="BT32" s="98"/>
      <c r="BU32" s="98"/>
      <c r="BV32" s="98"/>
      <c r="BW32" s="98"/>
      <c r="BX32" s="98"/>
      <c r="BY32" s="98"/>
      <c r="BZ32" s="98">
        <f>データ!AG7</f>
        <v>80.7</v>
      </c>
      <c r="CA32" s="98"/>
      <c r="CB32" s="98"/>
      <c r="CC32" s="98"/>
      <c r="CD32" s="98"/>
      <c r="CE32" s="98"/>
      <c r="CF32" s="98"/>
      <c r="CG32" s="98"/>
      <c r="CH32" s="98"/>
      <c r="CI32" s="98"/>
      <c r="CJ32" s="98"/>
      <c r="CK32" s="98"/>
      <c r="CL32" s="98"/>
      <c r="CM32" s="98"/>
      <c r="CN32" s="98"/>
      <c r="CO32" s="98"/>
      <c r="CP32" s="98"/>
      <c r="CQ32" s="98"/>
      <c r="CR32" s="98"/>
      <c r="CS32" s="98">
        <f>データ!AH7</f>
        <v>94.7</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t="str">
        <f>データ!AO7</f>
        <v>-</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t="str">
        <f>データ!DP7</f>
        <v>-</v>
      </c>
      <c r="JD32" s="67"/>
      <c r="JE32" s="67"/>
      <c r="JF32" s="67"/>
      <c r="JG32" s="67"/>
      <c r="JH32" s="67"/>
      <c r="JI32" s="67"/>
      <c r="JJ32" s="67"/>
      <c r="JK32" s="67"/>
      <c r="JL32" s="67"/>
      <c r="JM32" s="67"/>
      <c r="JN32" s="67"/>
      <c r="JO32" s="67"/>
      <c r="JP32" s="67"/>
      <c r="JQ32" s="67"/>
      <c r="JR32" s="67"/>
      <c r="JS32" s="67"/>
      <c r="JT32" s="67"/>
      <c r="JU32" s="68"/>
      <c r="JV32" s="66">
        <f>データ!DQ7</f>
        <v>52.9</v>
      </c>
      <c r="JW32" s="67"/>
      <c r="JX32" s="67"/>
      <c r="JY32" s="67"/>
      <c r="JZ32" s="67"/>
      <c r="KA32" s="67"/>
      <c r="KB32" s="67"/>
      <c r="KC32" s="67"/>
      <c r="KD32" s="67"/>
      <c r="KE32" s="67"/>
      <c r="KF32" s="67"/>
      <c r="KG32" s="67"/>
      <c r="KH32" s="67"/>
      <c r="KI32" s="67"/>
      <c r="KJ32" s="67"/>
      <c r="KK32" s="67"/>
      <c r="KL32" s="67"/>
      <c r="KM32" s="67"/>
      <c r="KN32" s="68"/>
      <c r="KO32" s="66">
        <f>データ!DR7</f>
        <v>44.8</v>
      </c>
      <c r="KP32" s="67"/>
      <c r="KQ32" s="67"/>
      <c r="KR32" s="67"/>
      <c r="KS32" s="67"/>
      <c r="KT32" s="67"/>
      <c r="KU32" s="67"/>
      <c r="KV32" s="67"/>
      <c r="KW32" s="67"/>
      <c r="KX32" s="67"/>
      <c r="KY32" s="67"/>
      <c r="KZ32" s="67"/>
      <c r="LA32" s="67"/>
      <c r="LB32" s="67"/>
      <c r="LC32" s="67"/>
      <c r="LD32" s="67"/>
      <c r="LE32" s="67"/>
      <c r="LF32" s="67"/>
      <c r="LG32" s="68"/>
      <c r="LH32" s="66">
        <f>データ!DS7</f>
        <v>29.5</v>
      </c>
      <c r="LI32" s="67"/>
      <c r="LJ32" s="67"/>
      <c r="LK32" s="67"/>
      <c r="LL32" s="67"/>
      <c r="LM32" s="67"/>
      <c r="LN32" s="67"/>
      <c r="LO32" s="67"/>
      <c r="LP32" s="67"/>
      <c r="LQ32" s="67"/>
      <c r="LR32" s="67"/>
      <c r="LS32" s="67"/>
      <c r="LT32" s="67"/>
      <c r="LU32" s="67"/>
      <c r="LV32" s="67"/>
      <c r="LW32" s="67"/>
      <c r="LX32" s="67"/>
      <c r="LY32" s="67"/>
      <c r="LZ32" s="68"/>
      <c r="MA32" s="66">
        <f>データ!DT7</f>
        <v>30.3</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128</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t="str">
        <f>データ!AU7</f>
        <v>-</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t="str">
        <f>データ!BF7</f>
        <v>-</v>
      </c>
      <c r="EM52" s="98"/>
      <c r="EN52" s="98"/>
      <c r="EO52" s="98"/>
      <c r="EP52" s="98"/>
      <c r="EQ52" s="98"/>
      <c r="ER52" s="98"/>
      <c r="ES52" s="98"/>
      <c r="ET52" s="98"/>
      <c r="EU52" s="98"/>
      <c r="EV52" s="98"/>
      <c r="EW52" s="98"/>
      <c r="EX52" s="98"/>
      <c r="EY52" s="98"/>
      <c r="EZ52" s="98"/>
      <c r="FA52" s="98"/>
      <c r="FB52" s="98"/>
      <c r="FC52" s="98"/>
      <c r="FD52" s="98"/>
      <c r="FE52" s="98">
        <f>データ!BG7</f>
        <v>77.8</v>
      </c>
      <c r="FF52" s="98"/>
      <c r="FG52" s="98"/>
      <c r="FH52" s="98"/>
      <c r="FI52" s="98"/>
      <c r="FJ52" s="98"/>
      <c r="FK52" s="98"/>
      <c r="FL52" s="98"/>
      <c r="FM52" s="98"/>
      <c r="FN52" s="98"/>
      <c r="FO52" s="98"/>
      <c r="FP52" s="98"/>
      <c r="FQ52" s="98"/>
      <c r="FR52" s="98"/>
      <c r="FS52" s="98"/>
      <c r="FT52" s="98"/>
      <c r="FU52" s="98"/>
      <c r="FV52" s="98"/>
      <c r="FW52" s="98"/>
      <c r="FX52" s="98">
        <f>データ!BH7</f>
        <v>81.5</v>
      </c>
      <c r="FY52" s="98"/>
      <c r="FZ52" s="98"/>
      <c r="GA52" s="98"/>
      <c r="GB52" s="98"/>
      <c r="GC52" s="98"/>
      <c r="GD52" s="98"/>
      <c r="GE52" s="98"/>
      <c r="GF52" s="98"/>
      <c r="GG52" s="98"/>
      <c r="GH52" s="98"/>
      <c r="GI52" s="98"/>
      <c r="GJ52" s="98"/>
      <c r="GK52" s="98"/>
      <c r="GL52" s="98"/>
      <c r="GM52" s="98"/>
      <c r="GN52" s="98"/>
      <c r="GO52" s="98"/>
      <c r="GP52" s="98"/>
      <c r="GQ52" s="98">
        <f>データ!BI7</f>
        <v>65.7</v>
      </c>
      <c r="GR52" s="98"/>
      <c r="GS52" s="98"/>
      <c r="GT52" s="98"/>
      <c r="GU52" s="98"/>
      <c r="GV52" s="98"/>
      <c r="GW52" s="98"/>
      <c r="GX52" s="98"/>
      <c r="GY52" s="98"/>
      <c r="GZ52" s="98"/>
      <c r="HA52" s="98"/>
      <c r="HB52" s="98"/>
      <c r="HC52" s="98"/>
      <c r="HD52" s="98"/>
      <c r="HE52" s="98"/>
      <c r="HF52" s="98"/>
      <c r="HG52" s="98"/>
      <c r="HH52" s="98"/>
      <c r="HI52" s="98"/>
      <c r="HJ52" s="98">
        <f>データ!BJ7</f>
        <v>75.5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t="str">
        <f>データ!BQ7</f>
        <v>-</v>
      </c>
      <c r="JD52" s="97"/>
      <c r="JE52" s="97"/>
      <c r="JF52" s="97"/>
      <c r="JG52" s="97"/>
      <c r="JH52" s="97"/>
      <c r="JI52" s="97"/>
      <c r="JJ52" s="97"/>
      <c r="JK52" s="97"/>
      <c r="JL52" s="97"/>
      <c r="JM52" s="97"/>
      <c r="JN52" s="97"/>
      <c r="JO52" s="97"/>
      <c r="JP52" s="97"/>
      <c r="JQ52" s="97"/>
      <c r="JR52" s="97"/>
      <c r="JS52" s="97"/>
      <c r="JT52" s="97"/>
      <c r="JU52" s="97"/>
      <c r="JV52" s="97">
        <f>データ!BR7</f>
        <v>13104</v>
      </c>
      <c r="JW52" s="97"/>
      <c r="JX52" s="97"/>
      <c r="JY52" s="97"/>
      <c r="JZ52" s="97"/>
      <c r="KA52" s="97"/>
      <c r="KB52" s="97"/>
      <c r="KC52" s="97"/>
      <c r="KD52" s="97"/>
      <c r="KE52" s="97"/>
      <c r="KF52" s="97"/>
      <c r="KG52" s="97"/>
      <c r="KH52" s="97"/>
      <c r="KI52" s="97"/>
      <c r="KJ52" s="97"/>
      <c r="KK52" s="97"/>
      <c r="KL52" s="97"/>
      <c r="KM52" s="97"/>
      <c r="KN52" s="97"/>
      <c r="KO52" s="97">
        <f>データ!BS7</f>
        <v>22330</v>
      </c>
      <c r="KP52" s="97"/>
      <c r="KQ52" s="97"/>
      <c r="KR52" s="97"/>
      <c r="KS52" s="97"/>
      <c r="KT52" s="97"/>
      <c r="KU52" s="97"/>
      <c r="KV52" s="97"/>
      <c r="KW52" s="97"/>
      <c r="KX52" s="97"/>
      <c r="KY52" s="97"/>
      <c r="KZ52" s="97"/>
      <c r="LA52" s="97"/>
      <c r="LB52" s="97"/>
      <c r="LC52" s="97"/>
      <c r="LD52" s="97"/>
      <c r="LE52" s="97"/>
      <c r="LF52" s="97"/>
      <c r="LG52" s="97"/>
      <c r="LH52" s="97">
        <f>データ!BT7</f>
        <v>6657</v>
      </c>
      <c r="LI52" s="97"/>
      <c r="LJ52" s="97"/>
      <c r="LK52" s="97"/>
      <c r="LL52" s="97"/>
      <c r="LM52" s="97"/>
      <c r="LN52" s="97"/>
      <c r="LO52" s="97"/>
      <c r="LP52" s="97"/>
      <c r="LQ52" s="97"/>
      <c r="LR52" s="97"/>
      <c r="LS52" s="97"/>
      <c r="LT52" s="97"/>
      <c r="LU52" s="97"/>
      <c r="LV52" s="97"/>
      <c r="LW52" s="97"/>
      <c r="LX52" s="97"/>
      <c r="LY52" s="97"/>
      <c r="LZ52" s="97"/>
      <c r="MA52" s="97">
        <f>データ!BU7</f>
        <v>8760</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t="str">
        <f>データ!AZ7</f>
        <v>-</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0</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t="str">
        <f>データ!BK7</f>
        <v>-</v>
      </c>
      <c r="EM53" s="98"/>
      <c r="EN53" s="98"/>
      <c r="EO53" s="98"/>
      <c r="EP53" s="98"/>
      <c r="EQ53" s="98"/>
      <c r="ER53" s="98"/>
      <c r="ES53" s="98"/>
      <c r="ET53" s="98"/>
      <c r="EU53" s="98"/>
      <c r="EV53" s="98"/>
      <c r="EW53" s="98"/>
      <c r="EX53" s="98"/>
      <c r="EY53" s="98"/>
      <c r="EZ53" s="98"/>
      <c r="FA53" s="98"/>
      <c r="FB53" s="98"/>
      <c r="FC53" s="98"/>
      <c r="FD53" s="98"/>
      <c r="FE53" s="98">
        <f>データ!BL7</f>
        <v>54.8</v>
      </c>
      <c r="FF53" s="98"/>
      <c r="FG53" s="98"/>
      <c r="FH53" s="98"/>
      <c r="FI53" s="98"/>
      <c r="FJ53" s="98"/>
      <c r="FK53" s="98"/>
      <c r="FL53" s="98"/>
      <c r="FM53" s="98"/>
      <c r="FN53" s="98"/>
      <c r="FO53" s="98"/>
      <c r="FP53" s="98"/>
      <c r="FQ53" s="98"/>
      <c r="FR53" s="98"/>
      <c r="FS53" s="98"/>
      <c r="FT53" s="98"/>
      <c r="FU53" s="98"/>
      <c r="FV53" s="98"/>
      <c r="FW53" s="98"/>
      <c r="FX53" s="98">
        <f>データ!BM7</f>
        <v>55.8</v>
      </c>
      <c r="FY53" s="98"/>
      <c r="FZ53" s="98"/>
      <c r="GA53" s="98"/>
      <c r="GB53" s="98"/>
      <c r="GC53" s="98"/>
      <c r="GD53" s="98"/>
      <c r="GE53" s="98"/>
      <c r="GF53" s="98"/>
      <c r="GG53" s="98"/>
      <c r="GH53" s="98"/>
      <c r="GI53" s="98"/>
      <c r="GJ53" s="98"/>
      <c r="GK53" s="98"/>
      <c r="GL53" s="98"/>
      <c r="GM53" s="98"/>
      <c r="GN53" s="98"/>
      <c r="GO53" s="98"/>
      <c r="GP53" s="98"/>
      <c r="GQ53" s="98">
        <f>データ!BN7</f>
        <v>24.7</v>
      </c>
      <c r="GR53" s="98"/>
      <c r="GS53" s="98"/>
      <c r="GT53" s="98"/>
      <c r="GU53" s="98"/>
      <c r="GV53" s="98"/>
      <c r="GW53" s="98"/>
      <c r="GX53" s="98"/>
      <c r="GY53" s="98"/>
      <c r="GZ53" s="98"/>
      <c r="HA53" s="98"/>
      <c r="HB53" s="98"/>
      <c r="HC53" s="98"/>
      <c r="HD53" s="98"/>
      <c r="HE53" s="98"/>
      <c r="HF53" s="98"/>
      <c r="HG53" s="98"/>
      <c r="HH53" s="98"/>
      <c r="HI53" s="98"/>
      <c r="HJ53" s="98">
        <f>データ!BO7</f>
        <v>28.8</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t="str">
        <f>データ!BV7</f>
        <v>-</v>
      </c>
      <c r="JD53" s="97"/>
      <c r="JE53" s="97"/>
      <c r="JF53" s="97"/>
      <c r="JG53" s="97"/>
      <c r="JH53" s="97"/>
      <c r="JI53" s="97"/>
      <c r="JJ53" s="97"/>
      <c r="JK53" s="97"/>
      <c r="JL53" s="97"/>
      <c r="JM53" s="97"/>
      <c r="JN53" s="97"/>
      <c r="JO53" s="97"/>
      <c r="JP53" s="97"/>
      <c r="JQ53" s="97"/>
      <c r="JR53" s="97"/>
      <c r="JS53" s="97"/>
      <c r="JT53" s="97"/>
      <c r="JU53" s="97"/>
      <c r="JV53" s="97">
        <f>データ!BW7</f>
        <v>12490</v>
      </c>
      <c r="JW53" s="97"/>
      <c r="JX53" s="97"/>
      <c r="JY53" s="97"/>
      <c r="JZ53" s="97"/>
      <c r="KA53" s="97"/>
      <c r="KB53" s="97"/>
      <c r="KC53" s="97"/>
      <c r="KD53" s="97"/>
      <c r="KE53" s="97"/>
      <c r="KF53" s="97"/>
      <c r="KG53" s="97"/>
      <c r="KH53" s="97"/>
      <c r="KI53" s="97"/>
      <c r="KJ53" s="97"/>
      <c r="KK53" s="97"/>
      <c r="KL53" s="97"/>
      <c r="KM53" s="97"/>
      <c r="KN53" s="97"/>
      <c r="KO53" s="97">
        <f>データ!BX7</f>
        <v>16804</v>
      </c>
      <c r="KP53" s="97"/>
      <c r="KQ53" s="97"/>
      <c r="KR53" s="97"/>
      <c r="KS53" s="97"/>
      <c r="KT53" s="97"/>
      <c r="KU53" s="97"/>
      <c r="KV53" s="97"/>
      <c r="KW53" s="97"/>
      <c r="KX53" s="97"/>
      <c r="KY53" s="97"/>
      <c r="KZ53" s="97"/>
      <c r="LA53" s="97"/>
      <c r="LB53" s="97"/>
      <c r="LC53" s="97"/>
      <c r="LD53" s="97"/>
      <c r="LE53" s="97"/>
      <c r="LF53" s="97"/>
      <c r="LG53" s="97"/>
      <c r="LH53" s="97">
        <f>データ!BY7</f>
        <v>1189</v>
      </c>
      <c r="LI53" s="97"/>
      <c r="LJ53" s="97"/>
      <c r="LK53" s="97"/>
      <c r="LL53" s="97"/>
      <c r="LM53" s="97"/>
      <c r="LN53" s="97"/>
      <c r="LO53" s="97"/>
      <c r="LP53" s="97"/>
      <c r="LQ53" s="97"/>
      <c r="LR53" s="97"/>
      <c r="LS53" s="97"/>
      <c r="LT53" s="97"/>
      <c r="LU53" s="97"/>
      <c r="LV53" s="97"/>
      <c r="LW53" s="97"/>
      <c r="LX53" s="97"/>
      <c r="LY53" s="97"/>
      <c r="LZ53" s="97"/>
      <c r="MA53" s="97">
        <f>データ!BZ7</f>
        <v>2041</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129</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281116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7500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v>
      </c>
      <c r="S77" s="67"/>
      <c r="T77" s="67"/>
      <c r="U77" s="67"/>
      <c r="V77" s="67"/>
      <c r="W77" s="67"/>
      <c r="X77" s="67"/>
      <c r="Y77" s="67"/>
      <c r="Z77" s="67"/>
      <c r="AA77" s="67"/>
      <c r="AB77" s="67"/>
      <c r="AC77" s="67"/>
      <c r="AD77" s="67"/>
      <c r="AE77" s="67"/>
      <c r="AF77" s="68"/>
      <c r="AG77" s="66">
        <f>データ!CC7</f>
        <v>0</v>
      </c>
      <c r="AH77" s="67"/>
      <c r="AI77" s="67"/>
      <c r="AJ77" s="67"/>
      <c r="AK77" s="67"/>
      <c r="AL77" s="67"/>
      <c r="AM77" s="67"/>
      <c r="AN77" s="67"/>
      <c r="AO77" s="67"/>
      <c r="AP77" s="67"/>
      <c r="AQ77" s="67"/>
      <c r="AR77" s="67"/>
      <c r="AS77" s="67"/>
      <c r="AT77" s="67"/>
      <c r="AU77" s="68"/>
      <c r="AV77" s="66">
        <f>データ!CD7</f>
        <v>10</v>
      </c>
      <c r="AW77" s="67"/>
      <c r="AX77" s="67"/>
      <c r="AY77" s="67"/>
      <c r="AZ77" s="67"/>
      <c r="BA77" s="67"/>
      <c r="BB77" s="67"/>
      <c r="BC77" s="67"/>
      <c r="BD77" s="67"/>
      <c r="BE77" s="67"/>
      <c r="BF77" s="67"/>
      <c r="BG77" s="67"/>
      <c r="BH77" s="67"/>
      <c r="BI77" s="67"/>
      <c r="BJ77" s="68"/>
      <c r="BK77" s="66">
        <f>データ!CE7</f>
        <v>20</v>
      </c>
      <c r="BL77" s="67"/>
      <c r="BM77" s="67"/>
      <c r="BN77" s="67"/>
      <c r="BO77" s="67"/>
      <c r="BP77" s="67"/>
      <c r="BQ77" s="67"/>
      <c r="BR77" s="67"/>
      <c r="BS77" s="67"/>
      <c r="BT77" s="67"/>
      <c r="BU77" s="67"/>
      <c r="BV77" s="67"/>
      <c r="BW77" s="67"/>
      <c r="BX77" s="67"/>
      <c r="BY77" s="68"/>
      <c r="BZ77" s="66">
        <f>データ!CF7</f>
        <v>28.9</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t="str">
        <f>データ!CZ7</f>
        <v>-</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v>
      </c>
      <c r="S78" s="67"/>
      <c r="T78" s="67"/>
      <c r="U78" s="67"/>
      <c r="V78" s="67"/>
      <c r="W78" s="67"/>
      <c r="X78" s="67"/>
      <c r="Y78" s="67"/>
      <c r="Z78" s="67"/>
      <c r="AA78" s="67"/>
      <c r="AB78" s="67"/>
      <c r="AC78" s="67"/>
      <c r="AD78" s="67"/>
      <c r="AE78" s="67"/>
      <c r="AF78" s="68"/>
      <c r="AG78" s="66">
        <f>データ!CH7</f>
        <v>5.9</v>
      </c>
      <c r="AH78" s="67"/>
      <c r="AI78" s="67"/>
      <c r="AJ78" s="67"/>
      <c r="AK78" s="67"/>
      <c r="AL78" s="67"/>
      <c r="AM78" s="67"/>
      <c r="AN78" s="67"/>
      <c r="AO78" s="67"/>
      <c r="AP78" s="67"/>
      <c r="AQ78" s="67"/>
      <c r="AR78" s="67"/>
      <c r="AS78" s="67"/>
      <c r="AT78" s="67"/>
      <c r="AU78" s="68"/>
      <c r="AV78" s="66">
        <f>データ!CI7</f>
        <v>16.600000000000001</v>
      </c>
      <c r="AW78" s="67"/>
      <c r="AX78" s="67"/>
      <c r="AY78" s="67"/>
      <c r="AZ78" s="67"/>
      <c r="BA78" s="67"/>
      <c r="BB78" s="67"/>
      <c r="BC78" s="67"/>
      <c r="BD78" s="67"/>
      <c r="BE78" s="67"/>
      <c r="BF78" s="67"/>
      <c r="BG78" s="67"/>
      <c r="BH78" s="67"/>
      <c r="BI78" s="67"/>
      <c r="BJ78" s="68"/>
      <c r="BK78" s="66">
        <f>データ!CJ7</f>
        <v>27.5</v>
      </c>
      <c r="BL78" s="67"/>
      <c r="BM78" s="67"/>
      <c r="BN78" s="67"/>
      <c r="BO78" s="67"/>
      <c r="BP78" s="67"/>
      <c r="BQ78" s="67"/>
      <c r="BR78" s="67"/>
      <c r="BS78" s="67"/>
      <c r="BT78" s="67"/>
      <c r="BU78" s="67"/>
      <c r="BV78" s="67"/>
      <c r="BW78" s="67"/>
      <c r="BX78" s="67"/>
      <c r="BY78" s="68"/>
      <c r="BZ78" s="66">
        <f>データ!CK7</f>
        <v>35.799999999999997</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t="str">
        <f>データ!DE7</f>
        <v>-</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wJkxJDMl0SCDVVt+B7/TJ2a0hsdp+DTCUKmAgw4LcevVEsK7NySV3zMenxGiy7y4/cUHeoz39CceeJ71mr128A==" saltValue="g4pEbqC6b7Cx/iDz42sgr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100</v>
      </c>
      <c r="AM5" s="47" t="s">
        <v>101</v>
      </c>
      <c r="AN5" s="47" t="s">
        <v>92</v>
      </c>
      <c r="AO5" s="47" t="s">
        <v>93</v>
      </c>
      <c r="AP5" s="47" t="s">
        <v>94</v>
      </c>
      <c r="AQ5" s="47" t="s">
        <v>95</v>
      </c>
      <c r="AR5" s="47" t="s">
        <v>96</v>
      </c>
      <c r="AS5" s="47" t="s">
        <v>97</v>
      </c>
      <c r="AT5" s="47" t="s">
        <v>98</v>
      </c>
      <c r="AU5" s="47" t="s">
        <v>102</v>
      </c>
      <c r="AV5" s="47" t="s">
        <v>89</v>
      </c>
      <c r="AW5" s="47" t="s">
        <v>90</v>
      </c>
      <c r="AX5" s="47" t="s">
        <v>101</v>
      </c>
      <c r="AY5" s="47" t="s">
        <v>103</v>
      </c>
      <c r="AZ5" s="47" t="s">
        <v>93</v>
      </c>
      <c r="BA5" s="47" t="s">
        <v>94</v>
      </c>
      <c r="BB5" s="47" t="s">
        <v>95</v>
      </c>
      <c r="BC5" s="47" t="s">
        <v>96</v>
      </c>
      <c r="BD5" s="47" t="s">
        <v>97</v>
      </c>
      <c r="BE5" s="47" t="s">
        <v>98</v>
      </c>
      <c r="BF5" s="47" t="s">
        <v>99</v>
      </c>
      <c r="BG5" s="47" t="s">
        <v>89</v>
      </c>
      <c r="BH5" s="47" t="s">
        <v>90</v>
      </c>
      <c r="BI5" s="47" t="s">
        <v>104</v>
      </c>
      <c r="BJ5" s="47" t="s">
        <v>103</v>
      </c>
      <c r="BK5" s="47" t="s">
        <v>93</v>
      </c>
      <c r="BL5" s="47" t="s">
        <v>94</v>
      </c>
      <c r="BM5" s="47" t="s">
        <v>95</v>
      </c>
      <c r="BN5" s="47" t="s">
        <v>96</v>
      </c>
      <c r="BO5" s="47" t="s">
        <v>97</v>
      </c>
      <c r="BP5" s="47" t="s">
        <v>98</v>
      </c>
      <c r="BQ5" s="47" t="s">
        <v>88</v>
      </c>
      <c r="BR5" s="47" t="s">
        <v>89</v>
      </c>
      <c r="BS5" s="47" t="s">
        <v>105</v>
      </c>
      <c r="BT5" s="47" t="s">
        <v>101</v>
      </c>
      <c r="BU5" s="47" t="s">
        <v>103</v>
      </c>
      <c r="BV5" s="47" t="s">
        <v>93</v>
      </c>
      <c r="BW5" s="47" t="s">
        <v>94</v>
      </c>
      <c r="BX5" s="47" t="s">
        <v>95</v>
      </c>
      <c r="BY5" s="47" t="s">
        <v>96</v>
      </c>
      <c r="BZ5" s="47" t="s">
        <v>97</v>
      </c>
      <c r="CA5" s="47" t="s">
        <v>98</v>
      </c>
      <c r="CB5" s="47" t="s">
        <v>88</v>
      </c>
      <c r="CC5" s="47" t="s">
        <v>106</v>
      </c>
      <c r="CD5" s="47" t="s">
        <v>105</v>
      </c>
      <c r="CE5" s="47" t="s">
        <v>91</v>
      </c>
      <c r="CF5" s="47" t="s">
        <v>107</v>
      </c>
      <c r="CG5" s="47" t="s">
        <v>93</v>
      </c>
      <c r="CH5" s="47" t="s">
        <v>94</v>
      </c>
      <c r="CI5" s="47" t="s">
        <v>95</v>
      </c>
      <c r="CJ5" s="47" t="s">
        <v>96</v>
      </c>
      <c r="CK5" s="47" t="s">
        <v>97</v>
      </c>
      <c r="CL5" s="47" t="s">
        <v>98</v>
      </c>
      <c r="CM5" s="145"/>
      <c r="CN5" s="145"/>
      <c r="CO5" s="47" t="s">
        <v>88</v>
      </c>
      <c r="CP5" s="47" t="s">
        <v>108</v>
      </c>
      <c r="CQ5" s="47" t="s">
        <v>90</v>
      </c>
      <c r="CR5" s="47" t="s">
        <v>104</v>
      </c>
      <c r="CS5" s="47" t="s">
        <v>103</v>
      </c>
      <c r="CT5" s="47" t="s">
        <v>93</v>
      </c>
      <c r="CU5" s="47" t="s">
        <v>94</v>
      </c>
      <c r="CV5" s="47" t="s">
        <v>95</v>
      </c>
      <c r="CW5" s="47" t="s">
        <v>96</v>
      </c>
      <c r="CX5" s="47" t="s">
        <v>97</v>
      </c>
      <c r="CY5" s="47" t="s">
        <v>98</v>
      </c>
      <c r="CZ5" s="47" t="s">
        <v>88</v>
      </c>
      <c r="DA5" s="47" t="s">
        <v>89</v>
      </c>
      <c r="DB5" s="47" t="s">
        <v>90</v>
      </c>
      <c r="DC5" s="47" t="s">
        <v>101</v>
      </c>
      <c r="DD5" s="47" t="s">
        <v>103</v>
      </c>
      <c r="DE5" s="47" t="s">
        <v>93</v>
      </c>
      <c r="DF5" s="47" t="s">
        <v>94</v>
      </c>
      <c r="DG5" s="47" t="s">
        <v>95</v>
      </c>
      <c r="DH5" s="47" t="s">
        <v>96</v>
      </c>
      <c r="DI5" s="47" t="s">
        <v>97</v>
      </c>
      <c r="DJ5" s="47" t="s">
        <v>35</v>
      </c>
      <c r="DK5" s="47" t="s">
        <v>88</v>
      </c>
      <c r="DL5" s="47" t="s">
        <v>106</v>
      </c>
      <c r="DM5" s="47" t="s">
        <v>90</v>
      </c>
      <c r="DN5" s="47" t="s">
        <v>101</v>
      </c>
      <c r="DO5" s="47" t="s">
        <v>103</v>
      </c>
      <c r="DP5" s="47" t="s">
        <v>93</v>
      </c>
      <c r="DQ5" s="47" t="s">
        <v>94</v>
      </c>
      <c r="DR5" s="47" t="s">
        <v>95</v>
      </c>
      <c r="DS5" s="47" t="s">
        <v>96</v>
      </c>
      <c r="DT5" s="47" t="s">
        <v>97</v>
      </c>
      <c r="DU5" s="47" t="s">
        <v>98</v>
      </c>
    </row>
    <row r="6" spans="1:125" s="54" customFormat="1" x14ac:dyDescent="0.15">
      <c r="A6" s="37" t="s">
        <v>109</v>
      </c>
      <c r="B6" s="48">
        <f>B8</f>
        <v>2021</v>
      </c>
      <c r="C6" s="48">
        <f t="shared" ref="C6:X6" si="1">C8</f>
        <v>242012</v>
      </c>
      <c r="D6" s="48">
        <f t="shared" si="1"/>
        <v>46</v>
      </c>
      <c r="E6" s="48">
        <f t="shared" si="1"/>
        <v>14</v>
      </c>
      <c r="F6" s="48">
        <f t="shared" si="1"/>
        <v>0</v>
      </c>
      <c r="G6" s="48">
        <f t="shared" si="1"/>
        <v>5</v>
      </c>
      <c r="H6" s="48" t="str">
        <f>SUBSTITUTE(H8,"　","")</f>
        <v>三重県津市</v>
      </c>
      <c r="I6" s="48" t="str">
        <f t="shared" si="1"/>
        <v>久居駅東口駐車場</v>
      </c>
      <c r="J6" s="48" t="str">
        <f t="shared" si="1"/>
        <v>法適用</v>
      </c>
      <c r="K6" s="48" t="str">
        <f t="shared" si="1"/>
        <v>駐車場整備事業</v>
      </c>
      <c r="L6" s="48" t="str">
        <f t="shared" si="1"/>
        <v>-</v>
      </c>
      <c r="M6" s="48" t="str">
        <f t="shared" si="1"/>
        <v>Ａ３Ｂ１</v>
      </c>
      <c r="N6" s="48" t="str">
        <f t="shared" si="1"/>
        <v>非設置</v>
      </c>
      <c r="O6" s="49">
        <f t="shared" si="1"/>
        <v>88.2</v>
      </c>
      <c r="P6" s="50" t="str">
        <f t="shared" si="1"/>
        <v>その他駐車場</v>
      </c>
      <c r="Q6" s="50" t="str">
        <f t="shared" si="1"/>
        <v>広場式</v>
      </c>
      <c r="R6" s="51">
        <f t="shared" si="1"/>
        <v>3</v>
      </c>
      <c r="S6" s="50" t="str">
        <f t="shared" si="1"/>
        <v>駅</v>
      </c>
      <c r="T6" s="50" t="str">
        <f t="shared" si="1"/>
        <v>無</v>
      </c>
      <c r="U6" s="51">
        <f t="shared" si="1"/>
        <v>5488</v>
      </c>
      <c r="V6" s="51">
        <f t="shared" si="1"/>
        <v>205</v>
      </c>
      <c r="W6" s="51">
        <f t="shared" si="1"/>
        <v>150</v>
      </c>
      <c r="X6" s="50" t="str">
        <f t="shared" si="1"/>
        <v>無</v>
      </c>
      <c r="Y6" s="52" t="e">
        <f>IF(Y8="-",NA(),Y8)</f>
        <v>#N/A</v>
      </c>
      <c r="Z6" s="52">
        <f t="shared" ref="Z6:AH6" si="2">IF(Z8="-",NA(),Z8)</f>
        <v>449.7</v>
      </c>
      <c r="AA6" s="52">
        <f t="shared" si="2"/>
        <v>195.4</v>
      </c>
      <c r="AB6" s="52">
        <f t="shared" si="2"/>
        <v>81.599999999999994</v>
      </c>
      <c r="AC6" s="52">
        <f t="shared" si="2"/>
        <v>105.2</v>
      </c>
      <c r="AD6" s="52" t="e">
        <f t="shared" si="2"/>
        <v>#N/A</v>
      </c>
      <c r="AE6" s="52">
        <f t="shared" si="2"/>
        <v>287.10000000000002</v>
      </c>
      <c r="AF6" s="52">
        <f t="shared" si="2"/>
        <v>158.9</v>
      </c>
      <c r="AG6" s="52">
        <f t="shared" si="2"/>
        <v>80.7</v>
      </c>
      <c r="AH6" s="52">
        <f t="shared" si="2"/>
        <v>94.7</v>
      </c>
      <c r="AI6" s="49" t="str">
        <f>IF(AI8="-","",IF(AI8="-","【-】","【"&amp;SUBSTITUTE(TEXT(AI8,"#,##0.0"),"-","△")&amp;"】"))</f>
        <v>【105.9】</v>
      </c>
      <c r="AJ6" s="52" t="e">
        <f>IF(AJ8="-",NA(),AJ8)</f>
        <v>#N/A</v>
      </c>
      <c r="AK6" s="52">
        <f t="shared" ref="AK6:AS6" si="3">IF(AK8="-",NA(),AK8)</f>
        <v>0</v>
      </c>
      <c r="AL6" s="52">
        <f t="shared" si="3"/>
        <v>0</v>
      </c>
      <c r="AM6" s="52">
        <f t="shared" si="3"/>
        <v>0</v>
      </c>
      <c r="AN6" s="52">
        <f t="shared" si="3"/>
        <v>0</v>
      </c>
      <c r="AO6" s="52" t="e">
        <f t="shared" si="3"/>
        <v>#N/A</v>
      </c>
      <c r="AP6" s="52">
        <f t="shared" si="3"/>
        <v>0</v>
      </c>
      <c r="AQ6" s="52">
        <f t="shared" si="3"/>
        <v>0</v>
      </c>
      <c r="AR6" s="52">
        <f t="shared" si="3"/>
        <v>0</v>
      </c>
      <c r="AS6" s="52">
        <f t="shared" si="3"/>
        <v>0</v>
      </c>
      <c r="AT6" s="49" t="str">
        <f>IF(AT8="-","",IF(AT8="-","【-】","【"&amp;SUBSTITUTE(TEXT(AT8,"#,##0.0"),"-","△")&amp;"】"))</f>
        <v>【0.1】</v>
      </c>
      <c r="AU6" s="53" t="e">
        <f>IF(AU8="-",NA(),AU8)</f>
        <v>#N/A</v>
      </c>
      <c r="AV6" s="53">
        <f t="shared" ref="AV6:BD6" si="4">IF(AV8="-",NA(),AV8)</f>
        <v>0</v>
      </c>
      <c r="AW6" s="53">
        <f t="shared" si="4"/>
        <v>0</v>
      </c>
      <c r="AX6" s="53">
        <f t="shared" si="4"/>
        <v>0</v>
      </c>
      <c r="AY6" s="53">
        <f t="shared" si="4"/>
        <v>0</v>
      </c>
      <c r="AZ6" s="53" t="e">
        <f t="shared" si="4"/>
        <v>#N/A</v>
      </c>
      <c r="BA6" s="53">
        <f t="shared" si="4"/>
        <v>0</v>
      </c>
      <c r="BB6" s="53">
        <f t="shared" si="4"/>
        <v>0</v>
      </c>
      <c r="BC6" s="53">
        <f t="shared" si="4"/>
        <v>0</v>
      </c>
      <c r="BD6" s="53">
        <f t="shared" si="4"/>
        <v>0</v>
      </c>
      <c r="BE6" s="51" t="str">
        <f>IF(BE8="-","",IF(BE8="-","【-】","【"&amp;SUBSTITUTE(TEXT(BE8,"#,##0"),"-","△")&amp;"】"))</f>
        <v>【0】</v>
      </c>
      <c r="BF6" s="52" t="e">
        <f>IF(BF8="-",NA(),BF8)</f>
        <v>#N/A</v>
      </c>
      <c r="BG6" s="52">
        <f t="shared" ref="BG6:BO6" si="5">IF(BG8="-",NA(),BG8)</f>
        <v>77.8</v>
      </c>
      <c r="BH6" s="52">
        <f t="shared" si="5"/>
        <v>81.5</v>
      </c>
      <c r="BI6" s="52">
        <f t="shared" si="5"/>
        <v>65.7</v>
      </c>
      <c r="BJ6" s="52">
        <f t="shared" si="5"/>
        <v>75.5</v>
      </c>
      <c r="BK6" s="52" t="e">
        <f t="shared" si="5"/>
        <v>#N/A</v>
      </c>
      <c r="BL6" s="52">
        <f t="shared" si="5"/>
        <v>54.8</v>
      </c>
      <c r="BM6" s="52">
        <f t="shared" si="5"/>
        <v>55.8</v>
      </c>
      <c r="BN6" s="52">
        <f t="shared" si="5"/>
        <v>24.7</v>
      </c>
      <c r="BO6" s="52">
        <f t="shared" si="5"/>
        <v>28.8</v>
      </c>
      <c r="BP6" s="49" t="str">
        <f>IF(BP8="-","",IF(BP8="-","【-】","【"&amp;SUBSTITUTE(TEXT(BP8,"#,##0.0"),"-","△")&amp;"】"))</f>
        <v>【35.1】</v>
      </c>
      <c r="BQ6" s="53" t="e">
        <f>IF(BQ8="-",NA(),BQ8)</f>
        <v>#N/A</v>
      </c>
      <c r="BR6" s="53">
        <f t="shared" ref="BR6:BZ6" si="6">IF(BR8="-",NA(),BR8)</f>
        <v>13104</v>
      </c>
      <c r="BS6" s="53">
        <f t="shared" si="6"/>
        <v>22330</v>
      </c>
      <c r="BT6" s="53">
        <f t="shared" si="6"/>
        <v>6657</v>
      </c>
      <c r="BU6" s="53">
        <f t="shared" si="6"/>
        <v>8760</v>
      </c>
      <c r="BV6" s="53" t="e">
        <f t="shared" si="6"/>
        <v>#N/A</v>
      </c>
      <c r="BW6" s="53">
        <f t="shared" si="6"/>
        <v>12490</v>
      </c>
      <c r="BX6" s="53">
        <f t="shared" si="6"/>
        <v>16804</v>
      </c>
      <c r="BY6" s="53">
        <f t="shared" si="6"/>
        <v>1189</v>
      </c>
      <c r="BZ6" s="53">
        <f t="shared" si="6"/>
        <v>2041</v>
      </c>
      <c r="CA6" s="51" t="str">
        <f>IF(CA8="-","",IF(CA8="-","【-】","【"&amp;SUBSTITUTE(TEXT(CA8,"#,##0"),"-","△")&amp;"】"))</f>
        <v>【11,770】</v>
      </c>
      <c r="CB6" s="52" t="e">
        <f>IF(CB8="-",NA(),CB8)</f>
        <v>#N/A</v>
      </c>
      <c r="CC6" s="52">
        <f t="shared" ref="CC6:CK6" si="7">IF(CC8="-",NA(),CC8)</f>
        <v>0</v>
      </c>
      <c r="CD6" s="52">
        <f t="shared" si="7"/>
        <v>10</v>
      </c>
      <c r="CE6" s="52">
        <f t="shared" si="7"/>
        <v>20</v>
      </c>
      <c r="CF6" s="52">
        <f t="shared" si="7"/>
        <v>28.9</v>
      </c>
      <c r="CG6" s="52" t="e">
        <f t="shared" si="7"/>
        <v>#N/A</v>
      </c>
      <c r="CH6" s="52">
        <f t="shared" si="7"/>
        <v>5.9</v>
      </c>
      <c r="CI6" s="52">
        <f t="shared" si="7"/>
        <v>16.600000000000001</v>
      </c>
      <c r="CJ6" s="52">
        <f t="shared" si="7"/>
        <v>27.5</v>
      </c>
      <c r="CK6" s="52">
        <f t="shared" si="7"/>
        <v>35.799999999999997</v>
      </c>
      <c r="CL6" s="49" t="str">
        <f>IF(CL8="-","",IF(CL8="-","【-】","【"&amp;SUBSTITUTE(TEXT(CL8,"#,##0.0"),"-","△")&amp;"】"))</f>
        <v>【53.6】</v>
      </c>
      <c r="CM6" s="51">
        <f t="shared" ref="CM6:CN6" si="8">CM8</f>
        <v>281116</v>
      </c>
      <c r="CN6" s="51">
        <f t="shared" si="8"/>
        <v>7500</v>
      </c>
      <c r="CO6" s="52" t="e">
        <f>IF(CO8="-",NA(),CO8)</f>
        <v>#N/A</v>
      </c>
      <c r="CP6" s="52">
        <f t="shared" ref="CP6:CX6" si="9">IF(CP8="-",NA(),CP8)</f>
        <v>0</v>
      </c>
      <c r="CQ6" s="52">
        <f t="shared" si="9"/>
        <v>0</v>
      </c>
      <c r="CR6" s="52">
        <f t="shared" si="9"/>
        <v>0</v>
      </c>
      <c r="CS6" s="52">
        <f t="shared" si="9"/>
        <v>0</v>
      </c>
      <c r="CT6" s="52" t="e">
        <f t="shared" si="9"/>
        <v>#N/A</v>
      </c>
      <c r="CU6" s="52">
        <f t="shared" si="9"/>
        <v>0</v>
      </c>
      <c r="CV6" s="52">
        <f t="shared" si="9"/>
        <v>0</v>
      </c>
      <c r="CW6" s="52">
        <f t="shared" si="9"/>
        <v>0</v>
      </c>
      <c r="CX6" s="52">
        <f t="shared" si="9"/>
        <v>0</v>
      </c>
      <c r="CY6" s="49" t="str">
        <f>IF(CY8="-","",IF(CY8="-","【-】","【"&amp;SUBSTITUTE(TEXT(CY8,"#,##0.0"),"-","△")&amp;"】"))</f>
        <v>【320.7】</v>
      </c>
      <c r="CZ6" s="52" t="e">
        <f>IF(CZ8="-",NA(),CZ8)</f>
        <v>#N/A</v>
      </c>
      <c r="DA6" s="52">
        <f t="shared" ref="DA6:DI6" si="10">IF(DA8="-",NA(),DA8)</f>
        <v>0</v>
      </c>
      <c r="DB6" s="52">
        <f t="shared" si="10"/>
        <v>0</v>
      </c>
      <c r="DC6" s="52">
        <f t="shared" si="10"/>
        <v>0</v>
      </c>
      <c r="DD6" s="52">
        <f t="shared" si="10"/>
        <v>0</v>
      </c>
      <c r="DE6" s="52" t="e">
        <f t="shared" si="10"/>
        <v>#N/A</v>
      </c>
      <c r="DF6" s="52">
        <f t="shared" si="10"/>
        <v>0</v>
      </c>
      <c r="DG6" s="52">
        <f t="shared" si="10"/>
        <v>0</v>
      </c>
      <c r="DH6" s="52">
        <f t="shared" si="10"/>
        <v>0</v>
      </c>
      <c r="DI6" s="52">
        <f t="shared" si="10"/>
        <v>0</v>
      </c>
      <c r="DJ6" s="49" t="str">
        <f>IF(DJ8="-","",IF(DJ8="-","【-】","【"&amp;SUBSTITUTE(TEXT(DJ8,"#,##0.0"),"-","△")&amp;"】"))</f>
        <v>【0.8】</v>
      </c>
      <c r="DK6" s="52" t="e">
        <f>IF(DK8="-",NA(),DK8)</f>
        <v>#N/A</v>
      </c>
      <c r="DL6" s="52">
        <f t="shared" ref="DL6:DT6" si="11">IF(DL8="-",NA(),DL8)</f>
        <v>56.6</v>
      </c>
      <c r="DM6" s="52">
        <f t="shared" si="11"/>
        <v>53.7</v>
      </c>
      <c r="DN6" s="52">
        <f t="shared" si="11"/>
        <v>23.9</v>
      </c>
      <c r="DO6" s="52">
        <f t="shared" si="11"/>
        <v>27.3</v>
      </c>
      <c r="DP6" s="52" t="e">
        <f t="shared" si="11"/>
        <v>#N/A</v>
      </c>
      <c r="DQ6" s="52">
        <f t="shared" si="11"/>
        <v>52.9</v>
      </c>
      <c r="DR6" s="52">
        <f t="shared" si="11"/>
        <v>44.8</v>
      </c>
      <c r="DS6" s="52">
        <f t="shared" si="11"/>
        <v>29.5</v>
      </c>
      <c r="DT6" s="52">
        <f t="shared" si="11"/>
        <v>30.3</v>
      </c>
      <c r="DU6" s="49" t="str">
        <f>IF(DU8="-","",IF(DU8="-","【-】","【"&amp;SUBSTITUTE(TEXT(DU8,"#,##0.0"),"-","△")&amp;"】"))</f>
        <v>【111.4】</v>
      </c>
    </row>
    <row r="7" spans="1:125" s="54" customFormat="1" x14ac:dyDescent="0.15">
      <c r="A7" s="37" t="s">
        <v>110</v>
      </c>
      <c r="B7" s="48">
        <f t="shared" ref="B7:X7" si="12">B8</f>
        <v>2021</v>
      </c>
      <c r="C7" s="48">
        <f t="shared" si="12"/>
        <v>242012</v>
      </c>
      <c r="D7" s="48">
        <f t="shared" si="12"/>
        <v>46</v>
      </c>
      <c r="E7" s="48">
        <f t="shared" si="12"/>
        <v>14</v>
      </c>
      <c r="F7" s="48">
        <f t="shared" si="12"/>
        <v>0</v>
      </c>
      <c r="G7" s="48">
        <f t="shared" si="12"/>
        <v>5</v>
      </c>
      <c r="H7" s="48" t="str">
        <f t="shared" si="12"/>
        <v>三重県　津市</v>
      </c>
      <c r="I7" s="48" t="str">
        <f t="shared" si="12"/>
        <v>久居駅東口駐車場</v>
      </c>
      <c r="J7" s="48" t="str">
        <f t="shared" si="12"/>
        <v>法適用</v>
      </c>
      <c r="K7" s="48" t="str">
        <f t="shared" si="12"/>
        <v>駐車場整備事業</v>
      </c>
      <c r="L7" s="48" t="str">
        <f t="shared" si="12"/>
        <v>-</v>
      </c>
      <c r="M7" s="48" t="str">
        <f t="shared" si="12"/>
        <v>Ａ３Ｂ１</v>
      </c>
      <c r="N7" s="48" t="str">
        <f t="shared" si="12"/>
        <v>非設置</v>
      </c>
      <c r="O7" s="49">
        <f t="shared" si="12"/>
        <v>88.2</v>
      </c>
      <c r="P7" s="50" t="str">
        <f t="shared" si="12"/>
        <v>その他駐車場</v>
      </c>
      <c r="Q7" s="50" t="str">
        <f t="shared" si="12"/>
        <v>広場式</v>
      </c>
      <c r="R7" s="51">
        <f t="shared" si="12"/>
        <v>3</v>
      </c>
      <c r="S7" s="50" t="str">
        <f t="shared" si="12"/>
        <v>駅</v>
      </c>
      <c r="T7" s="50" t="str">
        <f t="shared" si="12"/>
        <v>無</v>
      </c>
      <c r="U7" s="51">
        <f t="shared" si="12"/>
        <v>5488</v>
      </c>
      <c r="V7" s="51">
        <f t="shared" si="12"/>
        <v>205</v>
      </c>
      <c r="W7" s="51">
        <f t="shared" si="12"/>
        <v>150</v>
      </c>
      <c r="X7" s="50" t="str">
        <f t="shared" si="12"/>
        <v>無</v>
      </c>
      <c r="Y7" s="52" t="str">
        <f>Y8</f>
        <v>-</v>
      </c>
      <c r="Z7" s="52">
        <f t="shared" ref="Z7:AH7" si="13">Z8</f>
        <v>449.7</v>
      </c>
      <c r="AA7" s="52">
        <f t="shared" si="13"/>
        <v>195.4</v>
      </c>
      <c r="AB7" s="52">
        <f t="shared" si="13"/>
        <v>81.599999999999994</v>
      </c>
      <c r="AC7" s="52">
        <f t="shared" si="13"/>
        <v>105.2</v>
      </c>
      <c r="AD7" s="52" t="str">
        <f t="shared" si="13"/>
        <v>-</v>
      </c>
      <c r="AE7" s="52">
        <f t="shared" si="13"/>
        <v>287.10000000000002</v>
      </c>
      <c r="AF7" s="52">
        <f t="shared" si="13"/>
        <v>158.9</v>
      </c>
      <c r="AG7" s="52">
        <f t="shared" si="13"/>
        <v>80.7</v>
      </c>
      <c r="AH7" s="52">
        <f t="shared" si="13"/>
        <v>94.7</v>
      </c>
      <c r="AI7" s="49"/>
      <c r="AJ7" s="52" t="str">
        <f>AJ8</f>
        <v>-</v>
      </c>
      <c r="AK7" s="52">
        <f t="shared" ref="AK7:AS7" si="14">AK8</f>
        <v>0</v>
      </c>
      <c r="AL7" s="52">
        <f t="shared" si="14"/>
        <v>0</v>
      </c>
      <c r="AM7" s="52">
        <f t="shared" si="14"/>
        <v>0</v>
      </c>
      <c r="AN7" s="52">
        <f t="shared" si="14"/>
        <v>0</v>
      </c>
      <c r="AO7" s="52" t="str">
        <f t="shared" si="14"/>
        <v>-</v>
      </c>
      <c r="AP7" s="52">
        <f t="shared" si="14"/>
        <v>0</v>
      </c>
      <c r="AQ7" s="52">
        <f t="shared" si="14"/>
        <v>0</v>
      </c>
      <c r="AR7" s="52">
        <f t="shared" si="14"/>
        <v>0</v>
      </c>
      <c r="AS7" s="52">
        <f t="shared" si="14"/>
        <v>0</v>
      </c>
      <c r="AT7" s="49"/>
      <c r="AU7" s="53" t="str">
        <f>AU8</f>
        <v>-</v>
      </c>
      <c r="AV7" s="53">
        <f t="shared" ref="AV7:BD7" si="15">AV8</f>
        <v>0</v>
      </c>
      <c r="AW7" s="53">
        <f t="shared" si="15"/>
        <v>0</v>
      </c>
      <c r="AX7" s="53">
        <f t="shared" si="15"/>
        <v>0</v>
      </c>
      <c r="AY7" s="53">
        <f t="shared" si="15"/>
        <v>0</v>
      </c>
      <c r="AZ7" s="53" t="str">
        <f t="shared" si="15"/>
        <v>-</v>
      </c>
      <c r="BA7" s="53">
        <f t="shared" si="15"/>
        <v>0</v>
      </c>
      <c r="BB7" s="53">
        <f t="shared" si="15"/>
        <v>0</v>
      </c>
      <c r="BC7" s="53">
        <f t="shared" si="15"/>
        <v>0</v>
      </c>
      <c r="BD7" s="53">
        <f t="shared" si="15"/>
        <v>0</v>
      </c>
      <c r="BE7" s="51"/>
      <c r="BF7" s="52" t="str">
        <f>BF8</f>
        <v>-</v>
      </c>
      <c r="BG7" s="52">
        <f t="shared" ref="BG7:BO7" si="16">BG8</f>
        <v>77.8</v>
      </c>
      <c r="BH7" s="52">
        <f t="shared" si="16"/>
        <v>81.5</v>
      </c>
      <c r="BI7" s="52">
        <f t="shared" si="16"/>
        <v>65.7</v>
      </c>
      <c r="BJ7" s="52">
        <f t="shared" si="16"/>
        <v>75.5</v>
      </c>
      <c r="BK7" s="52" t="str">
        <f t="shared" si="16"/>
        <v>-</v>
      </c>
      <c r="BL7" s="52">
        <f t="shared" si="16"/>
        <v>54.8</v>
      </c>
      <c r="BM7" s="52">
        <f t="shared" si="16"/>
        <v>55.8</v>
      </c>
      <c r="BN7" s="52">
        <f t="shared" si="16"/>
        <v>24.7</v>
      </c>
      <c r="BO7" s="52">
        <f t="shared" si="16"/>
        <v>28.8</v>
      </c>
      <c r="BP7" s="49"/>
      <c r="BQ7" s="53" t="str">
        <f>BQ8</f>
        <v>-</v>
      </c>
      <c r="BR7" s="53">
        <f t="shared" ref="BR7:BZ7" si="17">BR8</f>
        <v>13104</v>
      </c>
      <c r="BS7" s="53">
        <f t="shared" si="17"/>
        <v>22330</v>
      </c>
      <c r="BT7" s="53">
        <f t="shared" si="17"/>
        <v>6657</v>
      </c>
      <c r="BU7" s="53">
        <f t="shared" si="17"/>
        <v>8760</v>
      </c>
      <c r="BV7" s="53" t="str">
        <f t="shared" si="17"/>
        <v>-</v>
      </c>
      <c r="BW7" s="53">
        <f t="shared" si="17"/>
        <v>12490</v>
      </c>
      <c r="BX7" s="53">
        <f t="shared" si="17"/>
        <v>16804</v>
      </c>
      <c r="BY7" s="53">
        <f t="shared" si="17"/>
        <v>1189</v>
      </c>
      <c r="BZ7" s="53">
        <f t="shared" si="17"/>
        <v>2041</v>
      </c>
      <c r="CA7" s="51"/>
      <c r="CB7" s="52" t="str">
        <f>CB8</f>
        <v>-</v>
      </c>
      <c r="CC7" s="52">
        <f t="shared" ref="CC7:CK7" si="18">CC8</f>
        <v>0</v>
      </c>
      <c r="CD7" s="52">
        <f t="shared" si="18"/>
        <v>10</v>
      </c>
      <c r="CE7" s="52">
        <f t="shared" si="18"/>
        <v>20</v>
      </c>
      <c r="CF7" s="52">
        <f t="shared" si="18"/>
        <v>28.9</v>
      </c>
      <c r="CG7" s="52" t="str">
        <f t="shared" si="18"/>
        <v>-</v>
      </c>
      <c r="CH7" s="52">
        <f t="shared" si="18"/>
        <v>5.9</v>
      </c>
      <c r="CI7" s="52">
        <f t="shared" si="18"/>
        <v>16.600000000000001</v>
      </c>
      <c r="CJ7" s="52">
        <f t="shared" si="18"/>
        <v>27.5</v>
      </c>
      <c r="CK7" s="52">
        <f t="shared" si="18"/>
        <v>35.799999999999997</v>
      </c>
      <c r="CL7" s="49"/>
      <c r="CM7" s="51">
        <f>CM8</f>
        <v>281116</v>
      </c>
      <c r="CN7" s="51">
        <f>CN8</f>
        <v>7500</v>
      </c>
      <c r="CO7" s="52" t="str">
        <f>CO8</f>
        <v>-</v>
      </c>
      <c r="CP7" s="52">
        <f t="shared" ref="CP7:CX7" si="19">CP8</f>
        <v>0</v>
      </c>
      <c r="CQ7" s="52">
        <f t="shared" si="19"/>
        <v>0</v>
      </c>
      <c r="CR7" s="52">
        <f t="shared" si="19"/>
        <v>0</v>
      </c>
      <c r="CS7" s="52">
        <f t="shared" si="19"/>
        <v>0</v>
      </c>
      <c r="CT7" s="52" t="str">
        <f t="shared" si="19"/>
        <v>-</v>
      </c>
      <c r="CU7" s="52">
        <f t="shared" si="19"/>
        <v>0</v>
      </c>
      <c r="CV7" s="52">
        <f t="shared" si="19"/>
        <v>0</v>
      </c>
      <c r="CW7" s="52">
        <f t="shared" si="19"/>
        <v>0</v>
      </c>
      <c r="CX7" s="52">
        <f t="shared" si="19"/>
        <v>0</v>
      </c>
      <c r="CY7" s="49"/>
      <c r="CZ7" s="52" t="str">
        <f>CZ8</f>
        <v>-</v>
      </c>
      <c r="DA7" s="52">
        <f t="shared" ref="DA7:DI7" si="20">DA8</f>
        <v>0</v>
      </c>
      <c r="DB7" s="52">
        <f t="shared" si="20"/>
        <v>0</v>
      </c>
      <c r="DC7" s="52">
        <f t="shared" si="20"/>
        <v>0</v>
      </c>
      <c r="DD7" s="52">
        <f t="shared" si="20"/>
        <v>0</v>
      </c>
      <c r="DE7" s="52" t="str">
        <f t="shared" si="20"/>
        <v>-</v>
      </c>
      <c r="DF7" s="52">
        <f t="shared" si="20"/>
        <v>0</v>
      </c>
      <c r="DG7" s="52">
        <f t="shared" si="20"/>
        <v>0</v>
      </c>
      <c r="DH7" s="52">
        <f t="shared" si="20"/>
        <v>0</v>
      </c>
      <c r="DI7" s="52">
        <f t="shared" si="20"/>
        <v>0</v>
      </c>
      <c r="DJ7" s="49"/>
      <c r="DK7" s="52" t="str">
        <f>DK8</f>
        <v>-</v>
      </c>
      <c r="DL7" s="52">
        <f t="shared" ref="DL7:DT7" si="21">DL8</f>
        <v>56.6</v>
      </c>
      <c r="DM7" s="52">
        <f t="shared" si="21"/>
        <v>53.7</v>
      </c>
      <c r="DN7" s="52">
        <f t="shared" si="21"/>
        <v>23.9</v>
      </c>
      <c r="DO7" s="52">
        <f t="shared" si="21"/>
        <v>27.3</v>
      </c>
      <c r="DP7" s="52" t="str">
        <f t="shared" si="21"/>
        <v>-</v>
      </c>
      <c r="DQ7" s="52">
        <f t="shared" si="21"/>
        <v>52.9</v>
      </c>
      <c r="DR7" s="52">
        <f t="shared" si="21"/>
        <v>44.8</v>
      </c>
      <c r="DS7" s="52">
        <f t="shared" si="21"/>
        <v>29.5</v>
      </c>
      <c r="DT7" s="52">
        <f t="shared" si="21"/>
        <v>30.3</v>
      </c>
      <c r="DU7" s="49"/>
    </row>
    <row r="8" spans="1:125" s="54" customFormat="1" x14ac:dyDescent="0.15">
      <c r="A8" s="37"/>
      <c r="B8" s="55">
        <v>2021</v>
      </c>
      <c r="C8" s="55">
        <v>242012</v>
      </c>
      <c r="D8" s="55">
        <v>46</v>
      </c>
      <c r="E8" s="55">
        <v>14</v>
      </c>
      <c r="F8" s="55">
        <v>0</v>
      </c>
      <c r="G8" s="55">
        <v>5</v>
      </c>
      <c r="H8" s="55" t="s">
        <v>111</v>
      </c>
      <c r="I8" s="55" t="s">
        <v>112</v>
      </c>
      <c r="J8" s="55" t="s">
        <v>113</v>
      </c>
      <c r="K8" s="55" t="s">
        <v>114</v>
      </c>
      <c r="L8" s="55" t="s">
        <v>115</v>
      </c>
      <c r="M8" s="55" t="s">
        <v>116</v>
      </c>
      <c r="N8" s="55" t="s">
        <v>117</v>
      </c>
      <c r="O8" s="56">
        <v>88.2</v>
      </c>
      <c r="P8" s="57" t="s">
        <v>118</v>
      </c>
      <c r="Q8" s="57" t="s">
        <v>119</v>
      </c>
      <c r="R8" s="58">
        <v>3</v>
      </c>
      <c r="S8" s="57" t="s">
        <v>120</v>
      </c>
      <c r="T8" s="57" t="s">
        <v>121</v>
      </c>
      <c r="U8" s="58">
        <v>5488</v>
      </c>
      <c r="V8" s="58">
        <v>205</v>
      </c>
      <c r="W8" s="58">
        <v>150</v>
      </c>
      <c r="X8" s="57" t="s">
        <v>121</v>
      </c>
      <c r="Y8" s="59" t="s">
        <v>115</v>
      </c>
      <c r="Z8" s="59">
        <v>449.7</v>
      </c>
      <c r="AA8" s="59">
        <v>195.4</v>
      </c>
      <c r="AB8" s="59">
        <v>81.599999999999994</v>
      </c>
      <c r="AC8" s="59">
        <v>105.2</v>
      </c>
      <c r="AD8" s="59" t="s">
        <v>115</v>
      </c>
      <c r="AE8" s="59">
        <v>287.10000000000002</v>
      </c>
      <c r="AF8" s="59">
        <v>158.9</v>
      </c>
      <c r="AG8" s="59">
        <v>80.7</v>
      </c>
      <c r="AH8" s="59">
        <v>94.7</v>
      </c>
      <c r="AI8" s="56">
        <v>105.9</v>
      </c>
      <c r="AJ8" s="59" t="s">
        <v>115</v>
      </c>
      <c r="AK8" s="59">
        <v>0</v>
      </c>
      <c r="AL8" s="59">
        <v>0</v>
      </c>
      <c r="AM8" s="59">
        <v>0</v>
      </c>
      <c r="AN8" s="59">
        <v>0</v>
      </c>
      <c r="AO8" s="59" t="s">
        <v>115</v>
      </c>
      <c r="AP8" s="59">
        <v>0</v>
      </c>
      <c r="AQ8" s="59">
        <v>0</v>
      </c>
      <c r="AR8" s="59">
        <v>0</v>
      </c>
      <c r="AS8" s="59">
        <v>0</v>
      </c>
      <c r="AT8" s="56">
        <v>0.1</v>
      </c>
      <c r="AU8" s="60" t="s">
        <v>115</v>
      </c>
      <c r="AV8" s="60">
        <v>0</v>
      </c>
      <c r="AW8" s="60">
        <v>0</v>
      </c>
      <c r="AX8" s="60">
        <v>0</v>
      </c>
      <c r="AY8" s="60">
        <v>0</v>
      </c>
      <c r="AZ8" s="60" t="s">
        <v>115</v>
      </c>
      <c r="BA8" s="60">
        <v>0</v>
      </c>
      <c r="BB8" s="60">
        <v>0</v>
      </c>
      <c r="BC8" s="60">
        <v>0</v>
      </c>
      <c r="BD8" s="60">
        <v>0</v>
      </c>
      <c r="BE8" s="60">
        <v>0</v>
      </c>
      <c r="BF8" s="59" t="s">
        <v>115</v>
      </c>
      <c r="BG8" s="59">
        <v>77.8</v>
      </c>
      <c r="BH8" s="59">
        <v>81.5</v>
      </c>
      <c r="BI8" s="59">
        <v>65.7</v>
      </c>
      <c r="BJ8" s="59">
        <v>75.5</v>
      </c>
      <c r="BK8" s="59" t="s">
        <v>115</v>
      </c>
      <c r="BL8" s="59">
        <v>54.8</v>
      </c>
      <c r="BM8" s="59">
        <v>55.8</v>
      </c>
      <c r="BN8" s="59">
        <v>24.7</v>
      </c>
      <c r="BO8" s="59">
        <v>28.8</v>
      </c>
      <c r="BP8" s="56">
        <v>35.1</v>
      </c>
      <c r="BQ8" s="60" t="s">
        <v>115</v>
      </c>
      <c r="BR8" s="60">
        <v>13104</v>
      </c>
      <c r="BS8" s="60">
        <v>22330</v>
      </c>
      <c r="BT8" s="61">
        <v>6657</v>
      </c>
      <c r="BU8" s="61">
        <v>8760</v>
      </c>
      <c r="BV8" s="60" t="s">
        <v>115</v>
      </c>
      <c r="BW8" s="60">
        <v>12490</v>
      </c>
      <c r="BX8" s="60">
        <v>16804</v>
      </c>
      <c r="BY8" s="60">
        <v>1189</v>
      </c>
      <c r="BZ8" s="60">
        <v>2041</v>
      </c>
      <c r="CA8" s="58">
        <v>11770</v>
      </c>
      <c r="CB8" s="59" t="s">
        <v>115</v>
      </c>
      <c r="CC8" s="59">
        <v>0</v>
      </c>
      <c r="CD8" s="59">
        <v>10</v>
      </c>
      <c r="CE8" s="59">
        <v>20</v>
      </c>
      <c r="CF8" s="59">
        <v>28.9</v>
      </c>
      <c r="CG8" s="59" t="s">
        <v>115</v>
      </c>
      <c r="CH8" s="59">
        <v>5.9</v>
      </c>
      <c r="CI8" s="59">
        <v>16.600000000000001</v>
      </c>
      <c r="CJ8" s="59">
        <v>27.5</v>
      </c>
      <c r="CK8" s="59">
        <v>35.799999999999997</v>
      </c>
      <c r="CL8" s="56">
        <v>53.6</v>
      </c>
      <c r="CM8" s="58">
        <v>281116</v>
      </c>
      <c r="CN8" s="58">
        <v>7500</v>
      </c>
      <c r="CO8" s="59" t="s">
        <v>115</v>
      </c>
      <c r="CP8" s="59">
        <v>0</v>
      </c>
      <c r="CQ8" s="59">
        <v>0</v>
      </c>
      <c r="CR8" s="59">
        <v>0</v>
      </c>
      <c r="CS8" s="59">
        <v>0</v>
      </c>
      <c r="CT8" s="59" t="s">
        <v>115</v>
      </c>
      <c r="CU8" s="59">
        <v>0</v>
      </c>
      <c r="CV8" s="59">
        <v>0</v>
      </c>
      <c r="CW8" s="59">
        <v>0</v>
      </c>
      <c r="CX8" s="59">
        <v>0</v>
      </c>
      <c r="CY8" s="56">
        <v>320.7</v>
      </c>
      <c r="CZ8" s="59" t="s">
        <v>115</v>
      </c>
      <c r="DA8" s="59">
        <v>0</v>
      </c>
      <c r="DB8" s="59">
        <v>0</v>
      </c>
      <c r="DC8" s="59">
        <v>0</v>
      </c>
      <c r="DD8" s="59">
        <v>0</v>
      </c>
      <c r="DE8" s="59" t="s">
        <v>115</v>
      </c>
      <c r="DF8" s="59">
        <v>0</v>
      </c>
      <c r="DG8" s="59">
        <v>0</v>
      </c>
      <c r="DH8" s="59">
        <v>0</v>
      </c>
      <c r="DI8" s="59">
        <v>0</v>
      </c>
      <c r="DJ8" s="56">
        <v>0.8</v>
      </c>
      <c r="DK8" s="59" t="s">
        <v>115</v>
      </c>
      <c r="DL8" s="59">
        <v>56.6</v>
      </c>
      <c r="DM8" s="59">
        <v>53.7</v>
      </c>
      <c r="DN8" s="59">
        <v>23.9</v>
      </c>
      <c r="DO8" s="59">
        <v>27.3</v>
      </c>
      <c r="DP8" s="59" t="s">
        <v>115</v>
      </c>
      <c r="DQ8" s="59">
        <v>52.9</v>
      </c>
      <c r="DR8" s="59">
        <v>44.8</v>
      </c>
      <c r="DS8" s="59">
        <v>29.5</v>
      </c>
      <c r="DT8" s="59">
        <v>30.3</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122</v>
      </c>
      <c r="C10" s="64" t="s">
        <v>123</v>
      </c>
      <c r="D10" s="64" t="s">
        <v>124</v>
      </c>
      <c r="E10" s="64" t="s">
        <v>125</v>
      </c>
      <c r="F10" s="64" t="s">
        <v>126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得光　俊史(R2734)</cp:lastModifiedBy>
  <cp:lastPrinted>2023-01-23T23:42:58Z</cp:lastPrinted>
  <dcterms:created xsi:type="dcterms:W3CDTF">2022-12-09T03:23:36Z</dcterms:created>
  <dcterms:modified xsi:type="dcterms:W3CDTF">2023-02-16T05:33:44Z</dcterms:modified>
  <cp:category/>
</cp:coreProperties>
</file>