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pid3185\Documents\高士（総合）\04下水\08_経営比較分析\R3経営比較分析\"/>
    </mc:Choice>
  </mc:AlternateContent>
  <xr:revisionPtr revIDLastSave="0" documentId="13_ncr:1_{BBE30568-B396-4F2B-81A6-50000E4C45A3}" xr6:coauthVersionLast="36" xr6:coauthVersionMax="36" xr10:uidLastSave="{00000000-0000-0000-0000-000000000000}"/>
  <workbookProtection workbookAlgorithmName="SHA-512" workbookHashValue="i8BnAjqMGOfIawg58VZT3jx7X2r9hxVcxZkHHIUuigtZ3MMfQ6hTiFwZQEhbZax8ISSgDx3HAZL1I/KRuh4Xkg==" workbookSaltValue="tapfhLBBshKIPsBJ0rsD3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AD10" i="4"/>
  <c r="W10" i="4"/>
  <c r="BB8" i="4"/>
  <c r="AT8" i="4"/>
  <c r="W8" i="4"/>
  <c r="P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<sst xmlns="http://schemas.openxmlformats.org/spreadsheetml/2006/main" count="231" uniqueCount="118">
  <si>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</si>
  <si>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</si>
  <si>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</si>
  <si>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</si>
  <si>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</si>
  <si>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</si>
  <si>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</si>
  <si>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</si>
  <si>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</si>
  <si>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</si>
  <si>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</si>
  <si>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</si>
  <si>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</si>
  <si>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</si>
  <si>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</si>
  <si>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</si>
  <si>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</si>
  <si>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</si>
  <si>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</si>
  <si>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</si>
  <si>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</si>
  <si>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</si>
  <si>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</si>
  <si>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</si>
  <si>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</si>
  <si>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</si>
  <si>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</si>
  <si>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</si>
  <si>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</si>
  <si>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</si>
  <si>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</si>
  <si>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</si>
  <si>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</si>
  <si>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</si>
  <si>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</si>
  <si>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</si>
  <si>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</si>
  <si>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</si>
  <si>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</si>
  <si>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</si>
  <si>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</si>
  <si>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</si>
  <si>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</si>
  <si>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</si>
  <si>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</si>
  <si>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</si>
  <si>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</si>
  <si>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</si>
  <si>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</si>
  <si>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</si>
  <si>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</si>
  <si>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</si>
  <si>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</si>
  <si>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</si>
  <si>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</si>
  <si>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</si>
  <si>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</si>
  <si>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</si>
  <si>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</si>
  <si>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</si>
  <si>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</si>
  <si>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</si>
  <si>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</si>
  <si>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</si>
  <si>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</si>
  <si>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</si>
  <si>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</si>
  <si>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</si>
  <si>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</si>
  <si>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</si>
  <si>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</si>
  <si>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</si>
  <si>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</si>
  <si>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</si>
  <si>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</si>
  <si>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</si>
  <si>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</si>
  <si>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</si>
  <si>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</si>
  <si>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</si>
  <si>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</si>
  <si>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</si>
  <si>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</si>
  <si>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</si>
  <si>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</si>
  <si>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</si>
  <si>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</si>
  <si>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</si>
  <si>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</si>
  <si>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</si>
  <si>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</si>
  <si>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</si>
  <si>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</si>
  <si>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</si>
  <si>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</si>
  <si>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</si>
  <si>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</si>
  <si>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</si>
  <si>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</si>
  <si>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</si>
  <si>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</si>
  <si>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</si>
  <si>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</si>
  <si>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</si>
  <si>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</si>
  <si>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</si>
  <si>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</si>
  <si>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</si>
  <si>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</si>
  <si>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</si>
  <si>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</si>
  <si>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</si>
  <si>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</si>
  <si>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</si>
  <si>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</si>
  <si>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令和元年度の下水道使用料改定により、経費回収率および企業債残高対事業規模比率は好転したものの、まだ厳しい経営状況である。
　汚水処理原価および水洗化率は類似団体と比較して良好であるため、経営改善のためには収益の確保が必要であり、改めて下水道使用料の見直しが必要である。
　法定耐用年数を経過した管渠は無いが、今後は合併前の旧市町村で一斉に整備に着手した管渠の老朽化が進むことを考慮して、更新時期の平準化を検討する必要がある。</t>
  </si>
  <si>
    <t>　経常収支比率は一般会計の繰入金により、100%を上回っているが、経費回収率は100%を下回っており、下水道使用料で必要な費用が賄えていない状況である。汚水処理原価は類似団体平均値と比較して低い水準であることから、汚水処理費の縮減は難しいと考えられる。そのため、下水道使用料の見直しが必要である。
　企業債残高対事業規模比率は令和元年度の下水道使用料改定による使用料収入の増加および企業債現在高の減少により、下がっているが、類似団体平均値と比較して約1000P高く、使用料収入に対して企業債残高の割合が高い。
　流動比率は100%を下回っており、1年以内に支払わなければならない負債を賄えていない。類似団体平均値と比較して1.78P上回っているが、流動負債の割合が高い。流動負債の約7割は建設改良費等の財源に充てるための企業債であり、普及率の向上に努めている状況である。
　施設利用率は類似団体平均値と比較して5.84P下回っている。これは整備の遅れから普及率が低いことが主な要因である。今後、普及率の向上による水量の増加および人口減少等による減少の双方が考えられるため、適切な処理水量を見極め、施設のダウンサイジングについて検討する必要がある。</t>
    <rPh sb="206" eb="207">
      <t>サ</t>
    </rPh>
    <rPh sb="226" eb="227">
      <t>ヤク</t>
    </rPh>
    <rPh sb="319" eb="321">
      <t>ウワマワ</t>
    </rPh>
    <rPh sb="424" eb="426">
      <t>セイビ</t>
    </rPh>
    <rPh sb="427" eb="428">
      <t>オク</t>
    </rPh>
    <rPh sb="431" eb="433">
      <t>フキュウ</t>
    </rPh>
    <rPh sb="433" eb="434">
      <t>リツ</t>
    </rPh>
    <rPh sb="435" eb="436">
      <t>ヒク</t>
    </rPh>
    <phoneticPr fontId="4"/>
  </si>
  <si>
    <t>　有形固定資産減価償却率は類似団体平均値を2.32P下回っており、資産の老朽度が低いことを示しているが、これは地方公営企業法の適用開始が平成27年度であり、計上が平成27年度から始まったことに起因する。対前年度比2.78P増加しているように、今後、増加傾向にあり、計画的に更新を行う必要がある。
　特定環境保全公共下水道の整備は公共下水道の整備に比べ着手が遅かったことから、管渠老朽化率は0%である。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</si>
</sst>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0.03</c:v>
                </c:pt>
                <c:pt idx="1">
                  <c:v>0</c:v>
                </c:pt>
                <c:pt idx="2" formatCode="#,##0.00;&quot;△&quot;#,##0.00;&quot;-&quot;">
                  <c:v>7.0000000000000007E-2</c:v>
                </c:pt>
                <c:pt idx="3" formatCode="#,##0.00;&quot;△&quot;#,##0.00;&quot;-&quot;">
                  <c:v>0.12</c:v>
                </c:pt>
                <c:pt idx="4">
                  <c:v>0</c:v>
                </c:pt>
              </c:numCache>
            </c:numRef>
          </c:val>
          <c:extLst>
            <c:ext xmlns:c16="http://schemas.microsoft.com/office/drawing/2014/chart" uri="{C3380CC4-5D6E-409C-BE32-E72D297353CC}">
              <c16:uniqueId val="{00000000-5CEC-46BA-ACF2-871CA64ED9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5CEC-46BA-ACF2-871CA64ED9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38.28</c:v>
                </c:pt>
                <c:pt idx="1">
                  <c:v>38.39</c:v>
                </c:pt>
                <c:pt idx="2">
                  <c:v>38.39</c:v>
                </c:pt>
                <c:pt idx="3">
                  <c:v>37.56</c:v>
                </c:pt>
                <c:pt idx="4">
                  <c:v>36.44</c:v>
                </c:pt>
              </c:numCache>
            </c:numRef>
          </c:val>
          <c:extLst>
            <c:ext xmlns:c16="http://schemas.microsoft.com/office/drawing/2014/chart" uri="{C3380CC4-5D6E-409C-BE32-E72D297353CC}">
              <c16:uniqueId val="{00000000-A741-42C5-8D6B-EC24014C6E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741-42C5-8D6B-EC24014C6E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91.91</c:v>
                </c:pt>
                <c:pt idx="1">
                  <c:v>89.15</c:v>
                </c:pt>
                <c:pt idx="2">
                  <c:v>89.88</c:v>
                </c:pt>
                <c:pt idx="3">
                  <c:v>91.97</c:v>
                </c:pt>
                <c:pt idx="4">
                  <c:v>91.9</c:v>
                </c:pt>
              </c:numCache>
            </c:numRef>
          </c:val>
          <c:extLst>
            <c:ext xmlns:c16="http://schemas.microsoft.com/office/drawing/2014/chart" uri="{C3380CC4-5D6E-409C-BE32-E72D297353CC}">
              <c16:uniqueId val="{00000000-B332-426A-B235-C40E4AC10D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B332-426A-B235-C40E4AC10D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105.44</c:v>
                </c:pt>
                <c:pt idx="1">
                  <c:v>101.08</c:v>
                </c:pt>
                <c:pt idx="2">
                  <c:v>102.4</c:v>
                </c:pt>
                <c:pt idx="3">
                  <c:v>110.09</c:v>
                </c:pt>
                <c:pt idx="4">
                  <c:v>127.87</c:v>
                </c:pt>
              </c:numCache>
            </c:numRef>
          </c:val>
          <c:extLst>
            <c:ext xmlns:c16="http://schemas.microsoft.com/office/drawing/2014/chart" uri="{C3380CC4-5D6E-409C-BE32-E72D297353CC}">
              <c16:uniqueId val="{00000000-5E62-44A9-AA0A-B2DFDDE0B3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5E62-44A9-AA0A-B2DFDDE0B3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9.1300000000000008</c:v>
                </c:pt>
                <c:pt idx="1">
                  <c:v>9.6300000000000008</c:v>
                </c:pt>
                <c:pt idx="2">
                  <c:v>15.17</c:v>
                </c:pt>
                <c:pt idx="3">
                  <c:v>17.690000000000001</c:v>
                </c:pt>
                <c:pt idx="4">
                  <c:v>20.47</c:v>
                </c:pt>
              </c:numCache>
            </c:numRef>
          </c:val>
          <c:extLst>
            <c:ext xmlns:c16="http://schemas.microsoft.com/office/drawing/2014/chart" uri="{C3380CC4-5D6E-409C-BE32-E72D297353CC}">
              <c16:uniqueId val="{00000000-1B04-4826-AB81-E3BBBD1A7F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1B04-4826-AB81-E3BBBD1A7F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C-4D36-9A91-996AAC7D88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5BC-4D36-9A91-996AAC7D88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9-47FF-82C3-89ABFB534B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E789-47FF-82C3-89ABFB534B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34.229999999999997</c:v>
                </c:pt>
                <c:pt idx="1">
                  <c:v>36.18</c:v>
                </c:pt>
                <c:pt idx="2">
                  <c:v>32.42</c:v>
                </c:pt>
                <c:pt idx="3">
                  <c:v>38.71</c:v>
                </c:pt>
                <c:pt idx="4">
                  <c:v>44.85</c:v>
                </c:pt>
              </c:numCache>
            </c:numRef>
          </c:val>
          <c:extLst>
            <c:ext xmlns:c16="http://schemas.microsoft.com/office/drawing/2014/chart" uri="{C3380CC4-5D6E-409C-BE32-E72D297353CC}">
              <c16:uniqueId val="{00000000-D4AD-456F-8F02-F27B738F3E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D4AD-456F-8F02-F27B738F3E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3471.76</c:v>
                </c:pt>
                <c:pt idx="1">
                  <c:v>3091.57</c:v>
                </c:pt>
                <c:pt idx="2">
                  <c:v>2645.15</c:v>
                </c:pt>
                <c:pt idx="3">
                  <c:v>2236.0700000000002</c:v>
                </c:pt>
                <c:pt idx="4">
                  <c:v>2140.1999999999998</c:v>
                </c:pt>
              </c:numCache>
            </c:numRef>
          </c:val>
          <c:extLst>
            <c:ext xmlns:c16="http://schemas.microsoft.com/office/drawing/2014/chart" uri="{C3380CC4-5D6E-409C-BE32-E72D297353CC}">
              <c16:uniqueId val="{00000000-94F7-476D-9FF5-1017F3EC40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4F7-476D-9FF5-1017F3EC40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53.7</c:v>
                </c:pt>
                <c:pt idx="1">
                  <c:v>63.33</c:v>
                </c:pt>
                <c:pt idx="2">
                  <c:v>72.010000000000005</c:v>
                </c:pt>
                <c:pt idx="3">
                  <c:v>84.8</c:v>
                </c:pt>
                <c:pt idx="4">
                  <c:v>90.11</c:v>
                </c:pt>
              </c:numCache>
            </c:numRef>
          </c:val>
          <c:extLst>
            <c:ext xmlns:c16="http://schemas.microsoft.com/office/drawing/2014/chart" uri="{C3380CC4-5D6E-409C-BE32-E72D297353CC}">
              <c16:uniqueId val="{00000000-8A08-4AB2-A2AF-E8E540E876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A08-4AB2-A2AF-E8E540E876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219.78</c:v>
                </c:pt>
                <c:pt idx="1">
                  <c:v>187.7</c:v>
                </c:pt>
                <c:pt idx="2">
                  <c:v>185.08</c:v>
                </c:pt>
                <c:pt idx="3">
                  <c:v>176.57</c:v>
                </c:pt>
                <c:pt idx="4">
                  <c:v>163.63999999999999</c:v>
                </c:pt>
              </c:numCache>
            </c:numRef>
          </c:val>
          <c:extLst>
            <c:ext xmlns:c16="http://schemas.microsoft.com/office/drawing/2014/chart" uri="{C3380CC4-5D6E-409C-BE32-E72D297353CC}">
              <c16:uniqueId val="{00000000-29F5-477D-812B-BBEBE5A1B4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9F5-477D-812B-BBEBE5A1B4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三重県　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55">
        <f>データ!S6</f>
        <v>274065</v>
      </c>
      <c r="AM8" s="55"/>
      <c r="AN8" s="55"/>
      <c r="AO8" s="55"/>
      <c r="AP8" s="55"/>
      <c r="AQ8" s="55"/>
      <c r="AR8" s="55"/>
      <c r="AS8" s="55"/>
      <c r="AT8" s="54">
        <f>データ!T6</f>
        <v>711.18</v>
      </c>
      <c r="AU8" s="54"/>
      <c r="AV8" s="54"/>
      <c r="AW8" s="54"/>
      <c r="AX8" s="54"/>
      <c r="AY8" s="54"/>
      <c r="AZ8" s="54"/>
      <c r="BA8" s="54"/>
      <c r="BB8" s="54">
        <f>データ!U6</f>
        <v>385.37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67.34</v>
      </c>
      <c r="J10" s="54"/>
      <c r="K10" s="54"/>
      <c r="L10" s="54"/>
      <c r="M10" s="54"/>
      <c r="N10" s="54"/>
      <c r="O10" s="54"/>
      <c r="P10" s="54">
        <f>データ!P6</f>
        <v>8.58</v>
      </c>
      <c r="Q10" s="54"/>
      <c r="R10" s="54"/>
      <c r="S10" s="54"/>
      <c r="T10" s="54"/>
      <c r="U10" s="54"/>
      <c r="V10" s="54"/>
      <c r="W10" s="54">
        <f>データ!Q6</f>
        <v>101.35</v>
      </c>
      <c r="X10" s="54"/>
      <c r="Y10" s="54"/>
      <c r="Z10" s="54"/>
      <c r="AA10" s="54"/>
      <c r="AB10" s="54"/>
      <c r="AC10" s="54"/>
      <c r="AD10" s="55">
        <f>データ!R6</f>
        <v>2519</v>
      </c>
      <c r="AE10" s="55"/>
      <c r="AF10" s="55"/>
      <c r="AG10" s="55"/>
      <c r="AH10" s="55"/>
      <c r="AI10" s="55"/>
      <c r="AJ10" s="55"/>
      <c r="AK10" s="2"/>
      <c r="AL10" s="55">
        <f>データ!V6</f>
        <v>23411</v>
      </c>
      <c r="AM10" s="55"/>
      <c r="AN10" s="55"/>
      <c r="AO10" s="55"/>
      <c r="AP10" s="55"/>
      <c r="AQ10" s="55"/>
      <c r="AR10" s="55"/>
      <c r="AS10" s="55"/>
      <c r="AT10" s="54">
        <f>データ!W6</f>
        <v>8.24</v>
      </c>
      <c r="AU10" s="54"/>
      <c r="AV10" s="54"/>
      <c r="AW10" s="54"/>
      <c r="AX10" s="54"/>
      <c r="AY10" s="54"/>
      <c r="AZ10" s="54"/>
      <c r="BA10" s="54"/>
      <c r="BB10" s="54">
        <f>データ!X6</f>
        <v>2841.14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6sFzLBdtPrkRCk5aO9DqL1qv0We5o+2mi1Lq2w6q0mtYFpAQ27BbuBi0qIXsDYj16cDTK3RM6kywp57W7oZcjQ==" saltValue="0TzdgV9QuACyW0HwTIHz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242012</v>
      </c>
      <c r="D6" s="19">
        <f t="shared" si="3"/>
        <v>46</v>
      </c>
      <c r="E6" s="19">
        <f t="shared" si="3"/>
        <v>17</v>
      </c>
      <c r="F6" s="19">
        <f t="shared" si="3"/>
        <v>4</v>
      </c>
      <c r="G6" s="19">
        <f t="shared" si="3"/>
        <v>0</v>
      </c>
      <c r="H6" s="19" t="str">
        <f t="shared" si="3"/>
        <v>三重県　津市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67.34</v>
      </c>
      <c r="P6" s="20">
        <f t="shared" si="3"/>
        <v>8.58</v>
      </c>
      <c r="Q6" s="20">
        <f t="shared" si="3"/>
        <v>101.35</v>
      </c>
      <c r="R6" s="20">
        <f t="shared" si="3"/>
        <v>2519</v>
      </c>
      <c r="S6" s="20">
        <f t="shared" si="3"/>
        <v>274065</v>
      </c>
      <c r="T6" s="20">
        <f t="shared" si="3"/>
        <v>711.18</v>
      </c>
      <c r="U6" s="20">
        <f t="shared" si="3"/>
        <v>385.37</v>
      </c>
      <c r="V6" s="20">
        <f t="shared" si="3"/>
        <v>23411</v>
      </c>
      <c r="W6" s="20">
        <f t="shared" si="3"/>
        <v>8.24</v>
      </c>
      <c r="X6" s="20">
        <f t="shared" si="3"/>
        <v>2841.14</v>
      </c>
      <c r="Y6" s="21">
        <f>IF(Y7="",NA(),Y7)</f>
        <v>105.44</v>
      </c>
      <c r="Z6" s="21">
        <f t="shared" ref="Z6:AH6" si="4">IF(Z7="",NA(),Z7)</f>
        <v>101.08</v>
      </c>
      <c r="AA6" s="21">
        <f t="shared" si="4"/>
        <v>102.4</v>
      </c>
      <c r="AB6" s="21">
        <f t="shared" si="4"/>
        <v>110.09</v>
      </c>
      <c r="AC6" s="21">
        <f t="shared" si="4"/>
        <v>127.87</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34.229999999999997</v>
      </c>
      <c r="AV6" s="21">
        <f t="shared" ref="AV6:BD6" si="6">IF(AV7="",NA(),AV7)</f>
        <v>36.18</v>
      </c>
      <c r="AW6" s="21">
        <f t="shared" si="6"/>
        <v>32.42</v>
      </c>
      <c r="AX6" s="21">
        <f t="shared" si="6"/>
        <v>38.71</v>
      </c>
      <c r="AY6" s="21">
        <f t="shared" si="6"/>
        <v>44.85</v>
      </c>
      <c r="AZ6" s="21">
        <f t="shared" si="6"/>
        <v>47.44</v>
      </c>
      <c r="BA6" s="21">
        <f t="shared" si="6"/>
        <v>49.18</v>
      </c>
      <c r="BB6" s="21">
        <f t="shared" si="6"/>
        <v>47.72</v>
      </c>
      <c r="BC6" s="21">
        <f t="shared" si="6"/>
        <v>44.24</v>
      </c>
      <c r="BD6" s="21">
        <f t="shared" si="6"/>
        <v>43.07</v>
      </c>
      <c r="BE6" s="20" t="str">
        <f>IF(BE7="","",IF(BE7="-","【-】","【"&amp;SUBSTITUTE(TEXT(BE7,"#,##0.00"),"-","△")&amp;"】"))</f>
        <v>【44.07】</v>
      </c>
      <c r="BF6" s="21">
        <f>IF(BF7="",NA(),BF7)</f>
        <v>3471.76</v>
      </c>
      <c r="BG6" s="21">
        <f t="shared" ref="BG6:BO6" si="7">IF(BG7="",NA(),BG7)</f>
        <v>3091.57</v>
      </c>
      <c r="BH6" s="21">
        <f t="shared" si="7"/>
        <v>2645.15</v>
      </c>
      <c r="BI6" s="21">
        <f t="shared" si="7"/>
        <v>2236.0700000000002</v>
      </c>
      <c r="BJ6" s="21">
        <f t="shared" si="7"/>
        <v>2140.1999999999998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53.7</v>
      </c>
      <c r="BR6" s="21">
        <f t="shared" ref="BR6:BZ6" si="8">IF(BR7="",NA(),BR7)</f>
        <v>63.33</v>
      </c>
      <c r="BS6" s="21">
        <f t="shared" si="8"/>
        <v>72.010000000000005</v>
      </c>
      <c r="BT6" s="21">
        <f t="shared" si="8"/>
        <v>84.8</v>
      </c>
      <c r="BU6" s="21">
        <f t="shared" si="8"/>
        <v>90.11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219.78</v>
      </c>
      <c r="CC6" s="21">
        <f t="shared" ref="CC6:CK6" si="9">IF(CC7="",NA(),CC7)</f>
        <v>187.7</v>
      </c>
      <c r="CD6" s="21">
        <f t="shared" si="9"/>
        <v>185.08</v>
      </c>
      <c r="CE6" s="21">
        <f t="shared" si="9"/>
        <v>176.57</v>
      </c>
      <c r="CF6" s="21">
        <f t="shared" si="9"/>
        <v>163.63999999999999</v>
      </c>
      <c r="CG6" s="21">
        <f t="shared" si="9"/>
        <v>221.81</v>
      </c>
      <c r="CH6" s="21">
        <f t="shared" si="9"/>
        <v>230.02</v>
      </c>
      <c r="CI6" s="21">
        <f t="shared" si="9"/>
        <v>228.47</v>
      </c>
      <c r="CJ6" s="21">
        <f t="shared" si="9"/>
        <v>224.88</v>
      </c>
      <c r="CK6" s="21">
        <f t="shared" si="9"/>
        <v>228.64</v>
      </c>
      <c r="CL6" s="20" t="str">
        <f>IF(CL7="","",IF(CL7="-","【-】","【"&amp;SUBSTITUTE(TEXT(CL7,"#,##0.00"),"-","△")&amp;"】"))</f>
        <v>【216.39】</v>
      </c>
      <c r="CM6" s="21">
        <f>IF(CM7="",NA(),CM7)</f>
        <v>38.28</v>
      </c>
      <c r="CN6" s="21">
        <f t="shared" ref="CN6:CV6" si="10">IF(CN7="",NA(),CN7)</f>
        <v>38.39</v>
      </c>
      <c r="CO6" s="21">
        <f t="shared" si="10"/>
        <v>38.39</v>
      </c>
      <c r="CP6" s="21">
        <f t="shared" si="10"/>
        <v>37.56</v>
      </c>
      <c r="CQ6" s="21">
        <f t="shared" si="10"/>
        <v>36.44</v>
      </c>
      <c r="CR6" s="21">
        <f t="shared" si="10"/>
        <v>43.36</v>
      </c>
      <c r="CS6" s="21">
        <f t="shared" si="10"/>
        <v>42.56</v>
      </c>
      <c r="CT6" s="21">
        <f t="shared" si="10"/>
        <v>42.47</v>
      </c>
      <c r="CU6" s="21">
        <f t="shared" si="10"/>
        <v>42.4</v>
      </c>
      <c r="CV6" s="21">
        <f t="shared" si="10"/>
        <v>42.28</v>
      </c>
      <c r="CW6" s="20" t="str">
        <f>IF(CW7="","",IF(CW7="-","【-】","【"&amp;SUBSTITUTE(TEXT(CW7,"#,##0.00"),"-","△")&amp;"】"))</f>
        <v>【42.57】</v>
      </c>
      <c r="CX6" s="21">
        <f>IF(CX7="",NA(),CX7)</f>
        <v>91.91</v>
      </c>
      <c r="CY6" s="21">
        <f t="shared" ref="CY6:DG6" si="11">IF(CY7="",NA(),CY7)</f>
        <v>89.15</v>
      </c>
      <c r="CZ6" s="21">
        <f t="shared" si="11"/>
        <v>89.88</v>
      </c>
      <c r="DA6" s="21">
        <f t="shared" si="11"/>
        <v>91.97</v>
      </c>
      <c r="DB6" s="21">
        <f t="shared" si="11"/>
        <v>91.9</v>
      </c>
      <c r="DC6" s="21">
        <f t="shared" si="11"/>
        <v>83.06</v>
      </c>
      <c r="DD6" s="21">
        <f t="shared" si="11"/>
        <v>83.32</v>
      </c>
      <c r="DE6" s="21">
        <f t="shared" si="11"/>
        <v>83.75</v>
      </c>
      <c r="DF6" s="21">
        <f t="shared" si="11"/>
        <v>84.19</v>
      </c>
      <c r="DG6" s="21">
        <f t="shared" si="11"/>
        <v>84.34</v>
      </c>
      <c r="DH6" s="20" t="str">
        <f>IF(DH7="","",IF(DH7="-","【-】","【"&amp;SUBSTITUTE(TEXT(DH7,"#,##0.00"),"-","△")&amp;"】"))</f>
        <v>【85.24】</v>
      </c>
      <c r="DI6" s="21">
        <f>IF(DI7="",NA(),DI7)</f>
        <v>9.1300000000000008</v>
      </c>
      <c r="DJ6" s="21">
        <f t="shared" ref="DJ6:DR6" si="12">IF(DJ7="",NA(),DJ7)</f>
        <v>9.6300000000000008</v>
      </c>
      <c r="DK6" s="21">
        <f t="shared" si="12"/>
        <v>15.17</v>
      </c>
      <c r="DL6" s="21">
        <f t="shared" si="12"/>
        <v>17.690000000000001</v>
      </c>
      <c r="DM6" s="21">
        <f t="shared" si="12"/>
        <v>20.47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0.03</v>
      </c>
      <c r="EF6" s="20">
        <f t="shared" ref="EF6:EN6" si="14">IF(EF7="",NA(),EF7)</f>
        <v>0</v>
      </c>
      <c r="EG6" s="21">
        <f t="shared" si="14"/>
        <v>7.0000000000000007E-2</v>
      </c>
      <c r="EH6" s="21">
        <f t="shared" si="14"/>
        <v>0.12</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242012</v>
      </c>
      <c r="D7" s="23">
        <v>46</v>
      </c>
      <c r="E7" s="23">
        <v>17</v>
      </c>
      <c r="F7" s="23">
        <v>4</v>
      </c>
      <c r="G7" s="23">
        <v>0</v>
      </c>
      <c r="H7" s="23" t="s">
        <v>96</v>
      </c>
      <c r="I7" s="23" t="s">
        <v>97</v>
      </c>
      <c r="J7" s="23" t="s">
        <v>98</v>
      </c>
      <c r="K7" s="23" t="s">
        <v>99</v>
      </c>
      <c r="L7" s="23" t="s">
        <v>100</v>
      </c>
      <c r="M7" s="23" t="s">
        <v>101</v>
      </c>
      <c r="N7" s="24" t="s">
        <v>102</v>
      </c>
      <c r="O7" s="24">
        <v>67.34</v>
      </c>
      <c r="P7" s="24">
        <v>8.58</v>
      </c>
      <c r="Q7" s="24">
        <v>101.35</v>
      </c>
      <c r="R7" s="24">
        <v>2519</v>
      </c>
      <c r="S7" s="24">
        <v>274065</v>
      </c>
      <c r="T7" s="24">
        <v>711.18</v>
      </c>
      <c r="U7" s="24">
        <v>385.37</v>
      </c>
      <c r="V7" s="24">
        <v>23411</v>
      </c>
      <c r="W7" s="24">
        <v>8.24</v>
      </c>
      <c r="X7" s="24">
        <v>2841.14</v>
      </c>
      <c r="Y7" s="24">
        <v>105.44</v>
      </c>
      <c r="Z7" s="24">
        <v>101.08</v>
      </c>
      <c r="AA7" s="24">
        <v>102.4</v>
      </c>
      <c r="AB7" s="24">
        <v>110.09</v>
      </c>
      <c r="AC7" s="24">
        <v>127.87</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34.229999999999997</v>
      </c>
      <c r="AV7" s="24">
        <v>36.18</v>
      </c>
      <c r="AW7" s="24">
        <v>32.42</v>
      </c>
      <c r="AX7" s="24">
        <v>38.71</v>
      </c>
      <c r="AY7" s="24">
        <v>44.85</v>
      </c>
      <c r="AZ7" s="24">
        <v>47.44</v>
      </c>
      <c r="BA7" s="24">
        <v>49.18</v>
      </c>
      <c r="BB7" s="24">
        <v>47.72</v>
      </c>
      <c r="BC7" s="24">
        <v>44.24</v>
      </c>
      <c r="BD7" s="24">
        <v>43.07</v>
      </c>
      <c r="BE7" s="24">
        <v>44.07</v>
      </c>
      <c r="BF7" s="24">
        <v>3471.76</v>
      </c>
      <c r="BG7" s="24">
        <v>3091.57</v>
      </c>
      <c r="BH7" s="24">
        <v>2645.15</v>
      </c>
      <c r="BI7" s="24">
        <v>2236.0700000000002</v>
      </c>
      <c r="BJ7" s="24">
        <v>2140.1999999999998</v>
      </c>
      <c r="BK7" s="24">
        <v>1243.71</v>
      </c>
      <c r="BL7" s="24">
        <v>1194.1500000000001</v>
      </c>
      <c r="BM7" s="24">
        <v>1206.79</v>
      </c>
      <c r="BN7" s="24">
        <v>1258.43</v>
      </c>
      <c r="BO7" s="24">
        <v>1163.75</v>
      </c>
      <c r="BP7" s="24">
        <v>1201.79</v>
      </c>
      <c r="BQ7" s="24">
        <v>53.7</v>
      </c>
      <c r="BR7" s="24">
        <v>63.33</v>
      </c>
      <c r="BS7" s="24">
        <v>72.010000000000005</v>
      </c>
      <c r="BT7" s="24">
        <v>84.8</v>
      </c>
      <c r="BU7" s="24">
        <v>90.11</v>
      </c>
      <c r="BV7" s="24">
        <v>74.3</v>
      </c>
      <c r="BW7" s="24">
        <v>72.260000000000005</v>
      </c>
      <c r="BX7" s="24">
        <v>71.84</v>
      </c>
      <c r="BY7" s="24">
        <v>73.36</v>
      </c>
      <c r="BZ7" s="24">
        <v>72.599999999999994</v>
      </c>
      <c r="CA7" s="24">
        <v>75.31</v>
      </c>
      <c r="CB7" s="24">
        <v>219.78</v>
      </c>
      <c r="CC7" s="24">
        <v>187.7</v>
      </c>
      <c r="CD7" s="24">
        <v>185.08</v>
      </c>
      <c r="CE7" s="24">
        <v>176.57</v>
      </c>
      <c r="CF7" s="24">
        <v>163.63999999999999</v>
      </c>
      <c r="CG7" s="24">
        <v>221.81</v>
      </c>
      <c r="CH7" s="24">
        <v>230.02</v>
      </c>
      <c r="CI7" s="24">
        <v>228.47</v>
      </c>
      <c r="CJ7" s="24">
        <v>224.88</v>
      </c>
      <c r="CK7" s="24">
        <v>228.64</v>
      </c>
      <c r="CL7" s="24">
        <v>216.39</v>
      </c>
      <c r="CM7" s="24">
        <v>38.28</v>
      </c>
      <c r="CN7" s="24">
        <v>38.39</v>
      </c>
      <c r="CO7" s="24">
        <v>38.39</v>
      </c>
      <c r="CP7" s="24">
        <v>37.56</v>
      </c>
      <c r="CQ7" s="24">
        <v>36.44</v>
      </c>
      <c r="CR7" s="24">
        <v>43.36</v>
      </c>
      <c r="CS7" s="24">
        <v>42.56</v>
      </c>
      <c r="CT7" s="24">
        <v>42.47</v>
      </c>
      <c r="CU7" s="24">
        <v>42.4</v>
      </c>
      <c r="CV7" s="24">
        <v>42.28</v>
      </c>
      <c r="CW7" s="24">
        <v>42.57</v>
      </c>
      <c r="CX7" s="24">
        <v>91.91</v>
      </c>
      <c r="CY7" s="24">
        <v>89.15</v>
      </c>
      <c r="CZ7" s="24">
        <v>89.88</v>
      </c>
      <c r="DA7" s="24">
        <v>91.97</v>
      </c>
      <c r="DB7" s="24">
        <v>91.9</v>
      </c>
      <c r="DC7" s="24">
        <v>83.06</v>
      </c>
      <c r="DD7" s="24">
        <v>83.32</v>
      </c>
      <c r="DE7" s="24">
        <v>83.75</v>
      </c>
      <c r="DF7" s="24">
        <v>84.19</v>
      </c>
      <c r="DG7" s="24">
        <v>84.34</v>
      </c>
      <c r="DH7" s="24">
        <v>85.24</v>
      </c>
      <c r="DI7" s="24">
        <v>9.1300000000000008</v>
      </c>
      <c r="DJ7" s="24">
        <v>9.6300000000000008</v>
      </c>
      <c r="DK7" s="24">
        <v>15.17</v>
      </c>
      <c r="DL7" s="24">
        <v>17.690000000000001</v>
      </c>
      <c r="DM7" s="24">
        <v>20.47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0.03</v>
      </c>
      <c r="EF7" s="24">
        <v>0</v>
      </c>
      <c r="EG7" s="24">
        <v>7.0000000000000007E-2</v>
      </c>
      <c r="EH7" s="24">
        <v>0.12</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高士　健一(P5311)</cp:lastModifiedBy>
  <cp:lastPrinted>2023-01-11T08:10:12Z</cp:lastPrinted>
  <dcterms:created xsi:type="dcterms:W3CDTF">2022-12-01T01:28:56Z</dcterms:created>
  <dcterms:modified xsi:type="dcterms:W3CDTF">2023-01-11T08:10:15Z</dcterms:modified>
  <cp:category/>
</cp:coreProperties>
</file>