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入力順➀)基本情報入力シート" sheetId="73" r:id="rId2"/>
    <sheet name="(入力順➁)別紙様式2-2 個表_処遇" sheetId="9" r:id="rId3"/>
    <sheet name="(入力順➁)別紙様式2-3 個表_特定" sheetId="72" r:id="rId4"/>
    <sheet name="(入力順➂)別紙様式2-1 計画書_総括表" sheetId="70"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2" hidden="1">'(入力順➁)別紙様式2-2 個表_処遇'!$L$11:$AH$11</definedName>
    <definedName name="_xlnm._FilterDatabase" localSheetId="3" hidden="1">'(入力順➁)別紙様式2-3 個表_特定'!$L$11:$AI$11</definedName>
    <definedName name="_xlnm._FilterDatabase" localSheetId="7" hidden="1">【参考】数式用!#REF!</definedName>
    <definedName name="_xlnm._FilterDatabase" localSheetId="8" hidden="1">【参考】数式用2!#REF!</definedName>
    <definedName name="_xlnm.Print_Area" localSheetId="5">'（参考）補助金様式2-1'!$A$1:$AT$68</definedName>
    <definedName name="_xlnm.Print_Area" localSheetId="6">'（参考）補助金様式2-2'!$A$1:$AM$31</definedName>
    <definedName name="_xlnm.Print_Area" localSheetId="1">'(入力順➀)基本情報入力シート'!$A$1:$AB$52</definedName>
    <definedName name="_xlnm.Print_Area" localSheetId="2">'(入力順➁)別紙様式2-2 個表_処遇'!$A$1:$AH$29</definedName>
    <definedName name="_xlnm.Print_Area" localSheetId="3">'(入力順➁)別紙様式2-3 個表_特定'!$A$1:$AI$31</definedName>
    <definedName name="_xlnm.Print_Area" localSheetId="4">'(入力順➂)別紙様式2-1 計画書_総括表'!$A$1:$AJ$201</definedName>
    <definedName name="_xlnm.Print_Area" localSheetId="7">【参考】数式用!$A$1:$I$28</definedName>
    <definedName name="_xlnm.Print_Area" localSheetId="8">【参考】数式用2!$A$1:$C$26</definedName>
    <definedName name="_xlnm.Print_Area" localSheetId="0">はじめに!$A$1:$F$35</definedName>
    <definedName name="_xlnm.Print_Titles" localSheetId="6">'（参考）補助金様式2-2'!$7:$11</definedName>
    <definedName name="_xlnm.Print_Titles" localSheetId="2">'(入力順➁)別紙様式2-2 個表_処遇'!$7:$11</definedName>
    <definedName name="_xlnm.Print_Titles" localSheetId="3">'(入力順➁)別紙様式2-3 個表_特定'!$7:$11</definedName>
    <definedName name="www" localSheetId="5">#REF!</definedName>
    <definedName name="www" localSheetId="6">#REF!</definedName>
    <definedName name="www" localSheetId="3">#REF!</definedName>
    <definedName name="www" localSheetId="8">#REF!</definedName>
    <definedName name="www" localSheetId="0">#REF!</definedName>
    <definedName name="www">#REF!</definedName>
    <definedName name="サービス" localSheetId="5">#REF!</definedName>
    <definedName name="サービス" localSheetId="6">#REF!</definedName>
    <definedName name="サービス" localSheetId="3">#REF!</definedName>
    <definedName name="サービス" localSheetId="4">#REF!</definedName>
    <definedName name="サービス" localSheetId="8">#REF!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1" i="72" l="1"/>
  <c r="P21" i="9"/>
  <c r="Q21" i="77" l="1"/>
  <c r="P12" i="72"/>
  <c r="P12" i="9"/>
  <c r="Q12" i="77"/>
  <c r="C12" i="77"/>
  <c r="D12" i="77"/>
  <c r="E12" i="77"/>
  <c r="F12" i="77"/>
  <c r="G12" i="77"/>
  <c r="H12" i="77"/>
  <c r="I12" i="77"/>
  <c r="J12" i="77"/>
  <c r="K12" i="77"/>
  <c r="L12" i="77"/>
  <c r="M12" i="77"/>
  <c r="N12" i="77"/>
  <c r="O12" i="77"/>
  <c r="P12" i="77"/>
  <c r="C13" i="77"/>
  <c r="D13" i="77"/>
  <c r="E13" i="77"/>
  <c r="F13" i="77"/>
  <c r="G13" i="77"/>
  <c r="H13" i="77"/>
  <c r="I13" i="77"/>
  <c r="J13" i="77"/>
  <c r="K13" i="77"/>
  <c r="L13" i="77"/>
  <c r="M13" i="77"/>
  <c r="N13" i="77"/>
  <c r="O13" i="77"/>
  <c r="P13" i="77"/>
  <c r="Q13" i="77"/>
  <c r="C14" i="77"/>
  <c r="D14" i="77"/>
  <c r="E14" i="77"/>
  <c r="F14" i="77"/>
  <c r="G14" i="77"/>
  <c r="H14" i="77"/>
  <c r="I14" i="77"/>
  <c r="J14" i="77"/>
  <c r="K14" i="77"/>
  <c r="L14" i="77"/>
  <c r="M14" i="77"/>
  <c r="N14" i="77"/>
  <c r="O14" i="77"/>
  <c r="P14" i="77"/>
  <c r="Q14" i="77"/>
  <c r="C15" i="77"/>
  <c r="D15" i="77"/>
  <c r="E15" i="77"/>
  <c r="F15" i="77"/>
  <c r="G15" i="77"/>
  <c r="H15" i="77"/>
  <c r="I15" i="77"/>
  <c r="J15" i="77"/>
  <c r="K15" i="77"/>
  <c r="L15" i="77"/>
  <c r="M15" i="77"/>
  <c r="N15" i="77"/>
  <c r="O15" i="77"/>
  <c r="P15" i="77"/>
  <c r="Q15" i="77"/>
  <c r="C16" i="77"/>
  <c r="D16" i="77"/>
  <c r="E16" i="77"/>
  <c r="F16" i="77"/>
  <c r="G16" i="77"/>
  <c r="H16" i="77"/>
  <c r="I16" i="77"/>
  <c r="J16" i="77"/>
  <c r="K16" i="77"/>
  <c r="L16" i="77"/>
  <c r="M16" i="77"/>
  <c r="N16" i="77"/>
  <c r="O16" i="77"/>
  <c r="P16" i="77"/>
  <c r="Q16" i="77"/>
  <c r="C17" i="77"/>
  <c r="D17" i="77"/>
  <c r="E17" i="77"/>
  <c r="F17" i="77"/>
  <c r="G17" i="77"/>
  <c r="H17" i="77"/>
  <c r="I17" i="77"/>
  <c r="J17" i="77"/>
  <c r="K17" i="77"/>
  <c r="L17" i="77"/>
  <c r="M17" i="77"/>
  <c r="N17" i="77"/>
  <c r="O17" i="77"/>
  <c r="P17" i="77"/>
  <c r="Q17" i="77"/>
  <c r="C18" i="77"/>
  <c r="D18" i="77"/>
  <c r="E18" i="77"/>
  <c r="F18" i="77"/>
  <c r="G18" i="77"/>
  <c r="H18" i="77"/>
  <c r="I18" i="77"/>
  <c r="J18" i="77"/>
  <c r="K18" i="77"/>
  <c r="L18" i="77"/>
  <c r="M18" i="77"/>
  <c r="N18" i="77"/>
  <c r="O18" i="77"/>
  <c r="P18" i="77"/>
  <c r="Q18" i="77"/>
  <c r="C19" i="77"/>
  <c r="D19" i="77"/>
  <c r="E19" i="77"/>
  <c r="F19" i="77"/>
  <c r="G19" i="77"/>
  <c r="H19" i="77"/>
  <c r="I19" i="77"/>
  <c r="J19" i="77"/>
  <c r="K19" i="77"/>
  <c r="L19" i="77"/>
  <c r="M19" i="77"/>
  <c r="N19" i="77"/>
  <c r="O19" i="77"/>
  <c r="P19" i="77"/>
  <c r="Q19" i="77"/>
  <c r="C20" i="77"/>
  <c r="D20" i="77"/>
  <c r="E20" i="77"/>
  <c r="F20" i="77"/>
  <c r="G20" i="77"/>
  <c r="H20" i="77"/>
  <c r="I20" i="77"/>
  <c r="J20" i="77"/>
  <c r="K20" i="77"/>
  <c r="L20" i="77"/>
  <c r="M20" i="77"/>
  <c r="N20" i="77"/>
  <c r="O20" i="77"/>
  <c r="P20" i="77"/>
  <c r="Q20" i="77"/>
  <c r="C21" i="77"/>
  <c r="D21" i="77"/>
  <c r="E21" i="77"/>
  <c r="F21" i="77"/>
  <c r="G21" i="77"/>
  <c r="H21" i="77"/>
  <c r="I21" i="77"/>
  <c r="J21" i="77"/>
  <c r="K21" i="77"/>
  <c r="L21" i="77"/>
  <c r="M21" i="77"/>
  <c r="N21" i="77"/>
  <c r="O21" i="77"/>
  <c r="P21" i="77"/>
  <c r="C22" i="77"/>
  <c r="D22" i="77"/>
  <c r="E22" i="77"/>
  <c r="D49" i="70" l="1"/>
  <c r="M26" i="75" l="1"/>
  <c r="M27" i="75"/>
  <c r="V27" i="75" l="1"/>
  <c r="P28" i="75"/>
  <c r="AJ22" i="75" l="1"/>
  <c r="F22" i="77" l="1"/>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U13" i="77" l="1"/>
  <c r="U14" i="77"/>
  <c r="U15" i="77"/>
  <c r="U16" i="77"/>
  <c r="U17" i="77"/>
  <c r="U18" i="77"/>
  <c r="U19" i="77"/>
  <c r="U20" i="77"/>
  <c r="U21" i="77"/>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U12"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U21" i="9"/>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U21" i="72"/>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U12" i="72"/>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U12" i="9"/>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E10" authorId="0" shapeId="0">
      <text>
        <r>
          <rPr>
            <b/>
            <sz val="14"/>
            <color indexed="81"/>
            <rFont val="MS P ゴシック"/>
            <family val="3"/>
            <charset val="128"/>
          </rPr>
          <t>今回の加算の取得手続きには提出不要です。</t>
        </r>
      </text>
    </comment>
  </commentList>
</comments>
</file>

<file path=xl/comments2.xml><?xml version="1.0" encoding="utf-8"?>
<comments xmlns="http://schemas.openxmlformats.org/spreadsheetml/2006/main">
  <authors>
    <author>作成者</author>
  </authors>
  <commentList>
    <comment ref="R11" authorId="0" shapeId="0">
      <text>
        <r>
          <rPr>
            <b/>
            <sz val="9"/>
            <color indexed="81"/>
            <rFont val="MS P ゴシック"/>
            <family val="3"/>
            <charset val="128"/>
          </rPr>
          <t>処遇改善支援補助金を取得する事業所のみを対象としています。加算の取得手続きには必要ありませんが、加算と補助金について処遇改善計画書を一体的に作成できるよう、項目が設けられています。</t>
        </r>
      </text>
    </comment>
    <comment ref="Y31" authorId="0" shapeId="0">
      <text>
        <r>
          <rPr>
            <b/>
            <sz val="9"/>
            <color indexed="81"/>
            <rFont val="MS P ゴシック"/>
            <family val="3"/>
            <charset val="128"/>
          </rPr>
          <t>介護サービスと介護予防サービスにおいては、それぞれ一行ごとに入力が必要です。
一括計上する場合は、単位数に「上記に含む」等と記載してください。</t>
        </r>
      </text>
    </comment>
    <comment ref="AB31" authorId="0" shapeId="0">
      <text>
        <r>
          <rPr>
            <b/>
            <sz val="9"/>
            <color indexed="81"/>
            <rFont val="MS P ゴシック"/>
            <family val="3"/>
            <charset val="128"/>
          </rPr>
          <t>処遇改善支援補助金を取得する事業所のみを対象としています。</t>
        </r>
        <r>
          <rPr>
            <b/>
            <u/>
            <sz val="9"/>
            <color indexed="81"/>
            <rFont val="MS P ゴシック"/>
            <family val="3"/>
            <charset val="128"/>
          </rPr>
          <t>加算の取得手続きには入力は必要ありません</t>
        </r>
        <r>
          <rPr>
            <b/>
            <sz val="9"/>
            <color indexed="81"/>
            <rFont val="MS P ゴシック"/>
            <family val="3"/>
            <charset val="128"/>
          </rPr>
          <t>が、加算と補助金について処遇改善計画書を一体的に作成できるよう、項目が設けられています。</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5.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0" authorId="0" shapeId="0">
      <text>
        <r>
          <rPr>
            <sz val="9"/>
            <color indexed="81"/>
            <rFont val="MS P ゴシック"/>
            <family val="3"/>
            <charset val="128"/>
          </rPr>
          <t>原則、④ⅱ)(ア)、(イ)、(ウ)、(エ)→④ⅰ)の順で入力してください。</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1" authorId="0" shapeId="0">
      <text>
        <r>
          <rPr>
            <sz val="9"/>
            <color indexed="81"/>
            <rFont val="MS P ゴシック"/>
            <family val="3"/>
            <charset val="128"/>
          </rPr>
          <t>原則、④ⅱ)(ア)、(イ)、(ウ)、(エ)→④ⅰ)の順で入力してください。</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K58" authorId="0" shapeId="0">
      <text>
        <r>
          <rPr>
            <b/>
            <sz val="9"/>
            <color indexed="81"/>
            <rFont val="MS P ゴシック"/>
            <family val="3"/>
            <charset val="128"/>
          </rPr>
          <t>⑦ⅰ)の合計と⑥ⅱ)は合致します。(⑦ⅰ)と⑥(ア)は同額にはなりません。)</t>
        </r>
      </text>
    </comment>
    <comment ref="AL64" authorId="0" shapeId="0">
      <text>
        <r>
          <rPr>
            <b/>
            <sz val="9"/>
            <color indexed="81"/>
            <rFont val="MS P ゴシック"/>
            <family val="3"/>
            <charset val="128"/>
          </rPr>
          <t>数値が表示されていない(エラーが出ている)場合は、上記セル内のグループ配分比率を入力してください。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G88" authorId="0" shapeId="0">
      <text>
        <r>
          <rPr>
            <sz val="9"/>
            <color indexed="81"/>
            <rFont val="MS P ゴシック"/>
            <family val="3"/>
            <charset val="128"/>
          </rPr>
          <t>継続申請の場合、前年度に提出した計画書の内容と変更がない場合は「変更なし」にチェックをしてください。</t>
        </r>
        <r>
          <rPr>
            <b/>
            <sz val="9"/>
            <color indexed="81"/>
            <rFont val="MS P ゴシック"/>
            <family val="3"/>
            <charset val="128"/>
          </rPr>
          <t xml:space="preserve">
※変更なしにチェックをした場合でも</t>
        </r>
        <r>
          <rPr>
            <b/>
            <u/>
            <sz val="9"/>
            <color indexed="81"/>
            <rFont val="MS P ゴシック"/>
            <family val="3"/>
            <charset val="128"/>
          </rPr>
          <t>記載が必要です</t>
        </r>
        <r>
          <rPr>
            <b/>
            <sz val="9"/>
            <color indexed="81"/>
            <rFont val="MS P ゴシック"/>
            <family val="3"/>
            <charset val="128"/>
          </rPr>
          <t>。</t>
        </r>
      </text>
    </comment>
    <comment ref="L96" authorId="0" shapeId="0">
      <text>
        <r>
          <rPr>
            <sz val="9"/>
            <color indexed="81"/>
            <rFont val="MS P ゴシック"/>
            <family val="3"/>
            <charset val="128"/>
          </rPr>
          <t>ドロップダウンリストから選択できます。</t>
        </r>
      </text>
    </comment>
    <comment ref="AG98" authorId="0" shapeId="0">
      <text>
        <r>
          <rPr>
            <sz val="9"/>
            <color indexed="81"/>
            <rFont val="MS P ゴシック"/>
            <family val="3"/>
            <charset val="128"/>
          </rPr>
          <t>継続申請の場合、前年度に提出した計画書の内容と変更がない場合は「変更なし」にチェックをしてください。</t>
        </r>
        <r>
          <rPr>
            <b/>
            <sz val="9"/>
            <color indexed="81"/>
            <rFont val="MS P ゴシック"/>
            <family val="3"/>
            <charset val="128"/>
          </rPr>
          <t xml:space="preserve">
※変更なしにチェックをした場合でも</t>
        </r>
        <r>
          <rPr>
            <b/>
            <u/>
            <sz val="9"/>
            <color indexed="81"/>
            <rFont val="MS P ゴシック"/>
            <family val="3"/>
            <charset val="128"/>
          </rPr>
          <t>記載が必要です</t>
        </r>
        <r>
          <rPr>
            <b/>
            <sz val="9"/>
            <color indexed="81"/>
            <rFont val="MS P ゴシック"/>
            <family val="3"/>
            <charset val="128"/>
          </rPr>
          <t>。</t>
        </r>
      </text>
    </comment>
    <comment ref="AG121" authorId="0" shapeId="0">
      <text>
        <r>
          <rPr>
            <sz val="9"/>
            <color indexed="81"/>
            <rFont val="MS P ゴシック"/>
            <family val="3"/>
            <charset val="128"/>
          </rPr>
          <t>継続申請の場合、前年度に提出した計画書の内容と変更がない場合は「変更なし」にチェックをしてください。</t>
        </r>
      </text>
    </comment>
    <comment ref="AJ124" authorId="0" shapeId="0">
      <text>
        <r>
          <rPr>
            <sz val="9"/>
            <color indexed="81"/>
            <rFont val="MS P ゴシック"/>
            <family val="3"/>
            <charset val="128"/>
          </rPr>
          <t>【該当する場合】</t>
        </r>
        <r>
          <rPr>
            <b/>
            <sz val="9"/>
            <color indexed="81"/>
            <rFont val="MS P ゴシック"/>
            <family val="3"/>
            <charset val="128"/>
          </rPr>
          <t xml:space="preserve">
変更なしにチェックをした場合でも</t>
        </r>
        <r>
          <rPr>
            <b/>
            <u/>
            <sz val="9"/>
            <color indexed="81"/>
            <rFont val="MS P ゴシック"/>
            <family val="3"/>
            <charset val="128"/>
          </rPr>
          <t>記載が必要です</t>
        </r>
        <r>
          <rPr>
            <b/>
            <sz val="9"/>
            <color indexed="81"/>
            <rFont val="MS P ゴシック"/>
            <family val="3"/>
            <charset val="128"/>
          </rPr>
          <t>。</t>
        </r>
      </text>
    </comment>
    <comment ref="AJ129" authorId="0" shapeId="0">
      <text>
        <r>
          <rPr>
            <sz val="9"/>
            <color indexed="81"/>
            <rFont val="MS P ゴシック"/>
            <family val="3"/>
            <charset val="128"/>
          </rPr>
          <t>【該当する場合】</t>
        </r>
        <r>
          <rPr>
            <b/>
            <sz val="9"/>
            <color indexed="81"/>
            <rFont val="MS P ゴシック"/>
            <family val="3"/>
            <charset val="128"/>
          </rPr>
          <t xml:space="preserve">
変更なしにチェックをした場合でも</t>
        </r>
        <r>
          <rPr>
            <b/>
            <u/>
            <sz val="9"/>
            <color indexed="81"/>
            <rFont val="MS P ゴシック"/>
            <family val="3"/>
            <charset val="128"/>
          </rPr>
          <t>記載が必要です</t>
        </r>
        <r>
          <rPr>
            <b/>
            <sz val="9"/>
            <color indexed="81"/>
            <rFont val="MS P ゴシック"/>
            <family val="3"/>
            <charset val="128"/>
          </rPr>
          <t>。</t>
        </r>
      </text>
    </comment>
    <comment ref="AJ138" authorId="0" shapeId="0">
      <text>
        <r>
          <rPr>
            <sz val="9"/>
            <color indexed="81"/>
            <rFont val="MS P ゴシック"/>
            <family val="3"/>
            <charset val="128"/>
          </rPr>
          <t>【該当する場合】</t>
        </r>
        <r>
          <rPr>
            <b/>
            <sz val="9"/>
            <color indexed="81"/>
            <rFont val="MS P ゴシック"/>
            <family val="3"/>
            <charset val="128"/>
          </rPr>
          <t xml:space="preserve">
変更なしにチェックをした場合でも</t>
        </r>
        <r>
          <rPr>
            <b/>
            <u/>
            <sz val="9"/>
            <color indexed="81"/>
            <rFont val="MS P ゴシック"/>
            <family val="3"/>
            <charset val="128"/>
          </rPr>
          <t>記載が必要です</t>
        </r>
        <r>
          <rPr>
            <b/>
            <sz val="9"/>
            <color indexed="81"/>
            <rFont val="MS P ゴシック"/>
            <family val="3"/>
            <charset val="128"/>
          </rPr>
          <t>。</t>
        </r>
      </text>
    </comment>
    <comment ref="AG146" authorId="0" shapeId="0">
      <text>
        <r>
          <rPr>
            <sz val="9"/>
            <color indexed="81"/>
            <rFont val="MS P ゴシック"/>
            <family val="3"/>
            <charset val="128"/>
          </rPr>
          <t>継続申請の場合、前年度に提出した計画書の内容と変更がない場合は「変更なし」にチェックをしてください。</t>
        </r>
        <r>
          <rPr>
            <b/>
            <sz val="9"/>
            <color indexed="81"/>
            <rFont val="MS P ゴシック"/>
            <family val="3"/>
            <charset val="128"/>
          </rPr>
          <t xml:space="preserve">
※変更なしにチェックをした場合でも</t>
        </r>
        <r>
          <rPr>
            <b/>
            <u/>
            <sz val="9"/>
            <color indexed="81"/>
            <rFont val="MS P ゴシック"/>
            <family val="3"/>
            <charset val="128"/>
          </rPr>
          <t>記載が必要です</t>
        </r>
        <r>
          <rPr>
            <b/>
            <sz val="9"/>
            <color indexed="81"/>
            <rFont val="MS P ゴシック"/>
            <family val="3"/>
            <charset val="128"/>
          </rPr>
          <t>。</t>
        </r>
      </text>
    </comment>
    <comment ref="AG176" authorId="0" shapeId="0">
      <text>
        <r>
          <rPr>
            <sz val="9"/>
            <color indexed="81"/>
            <rFont val="MS P ゴシック"/>
            <family val="3"/>
            <charset val="128"/>
          </rPr>
          <t>継続申請の場合、前年度に提出した計画書の内容と変更がない場合は「変更なし」にチェックをしてください。</t>
        </r>
        <r>
          <rPr>
            <b/>
            <sz val="9"/>
            <color indexed="81"/>
            <rFont val="MS P ゴシック"/>
            <family val="3"/>
            <charset val="128"/>
          </rPr>
          <t xml:space="preserve">
※変更なしにチェックをした場合でも</t>
        </r>
        <r>
          <rPr>
            <b/>
            <u/>
            <sz val="9"/>
            <color indexed="81"/>
            <rFont val="MS P ゴシック"/>
            <family val="3"/>
            <charset val="128"/>
          </rPr>
          <t>記載が必要です</t>
        </r>
        <r>
          <rPr>
            <b/>
            <sz val="9"/>
            <color indexed="81"/>
            <rFont val="MS P ゴシック"/>
            <family val="3"/>
            <charset val="128"/>
          </rPr>
          <t>。</t>
        </r>
      </text>
    </comment>
    <comment ref="AJ177" authorId="0" shapeId="0">
      <text>
        <r>
          <rPr>
            <sz val="9"/>
            <color indexed="81"/>
            <rFont val="MS P ゴシック"/>
            <family val="3"/>
            <charset val="128"/>
          </rPr>
          <t>該当する周知方法をチェックしてください。令和４年度から継続申請の事業者に関しては、掲載されていることが必須要件となります。
なお、新規で加算を取得する場合で、加算算定月までに掲載を予定している場合は、「掲載予定」又は「予定」にチェックをしてください。</t>
        </r>
      </text>
    </comment>
  </commentList>
</comments>
</file>

<file path=xl/comments6.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<sst xmlns="http://schemas.openxmlformats.org/spreadsheetml/2006/main" count="3150" uniqueCount="572">
  <si>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</si>
  <si>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</si>
  <si>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</si>
  <si>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</si>
  <si>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</si>
  <si>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</si>
  <si>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</si>
  <si>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</si>
  <si>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</si>
  <si>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</si>
  <si>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</si>
  <si>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</si>
  <si>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</si>
  <si>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</si>
  <si>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</si>
  <si>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</si>
  <si>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</si>
  <si>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</si>
  <si>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</si>
  <si>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</si>
  <si>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</si>
  <si>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</si>
  <si>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</si>
  <si>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</si>
  <si>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</si>
  <si>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</si>
  <si>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</si>
  <si>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</si>
  <si>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</si>
  <si>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</si>
  <si>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</si>
  <si>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</si>
  <si>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</si>
  <si>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</si>
  <si>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</si>
  <si>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</si>
  <si>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</si>
  <si>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</si>
  <si>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</si>
  <si>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</si>
  <si>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</si>
  <si>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</si>
  <si>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</si>
  <si>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</si>
  <si>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</si>
  <si>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</si>
  <si>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</si>
  <si>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</si>
  <si>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</si>
  <si>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</si>
  <si>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</si>
  <si>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</si>
  <si>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</si>
  <si>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</si>
  <si>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</si>
  <si>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</si>
  <si>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</si>
  <si>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</si>
  <si>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</si>
  <si>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</si>
  <si>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</si>
  <si>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</si>
  <si>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</si>
  <si>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</si>
  <si>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</si>
  <si>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</si>
  <si>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</si>
  <si>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</si>
  <si>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</si>
  <si>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</si>
  <si>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</si>
  <si>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</si>
  <si>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</si>
  <si>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</si>
  <si>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</si>
  <si>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</si>
  <si>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</si>
  <si>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</si>
  <si>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</si>
  <si>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</si>
  <si>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</si>
  <si>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</si>
  <si>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</si>
  <si>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</si>
  <si>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</si>
  <si>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</si>
  <si>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</si>
  <si>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</si>
  <si>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</si>
  <si>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</si>
  <si>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</si>
  <si>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</si>
  <si>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</si>
  <si>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</si>
  <si>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</si>
  <si>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</si>
  <si>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</si>
  <si>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</si>
  <si>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</si>
  <si>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</si>
  <si>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</si>
  <si>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</si>
  <si>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</si>
  <si>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</si>
  <si>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</si>
  <si>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</si>
  <si>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</si>
  <si>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</si>
  <si>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</si>
  <si>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</si>
  <si>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</si>
  <si>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</si>
  <si>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</si>
  <si>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</si>
  <si>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</si>
  <si>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</si>
  <si>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</si>
  <si>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</si>
  <si>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</si>
  <si>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</si>
  <si>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</si>
  <si>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</si>
  <si>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</si>
  <si>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</si>
  <si>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</si>
  <si>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</si>
  <si>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</si>
  <si>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</si>
  <si>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</si>
  <si>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</si>
  <si>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</si>
  <si>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</si>
  <si>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</si>
  <si>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</si>
  <si>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</si>
  <si>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</si>
  <si>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</si>
  <si>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</si>
  <si>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</si>
  <si>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</si>
  <si>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</si>
  <si>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</si>
  <si>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</si>
  <si>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</si>
  <si>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</si>
  <si>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</si>
  <si>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</si>
  <si>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</si>
  <si>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</si>
  <si>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</si>
  <si>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</si>
  <si>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</si>
  <si>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</si>
  <si>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</si>
  <si>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</si>
  <si>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</si>
  <si>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</si>
  <si>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</si>
  <si>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</si>
  <si>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</si>
  <si>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</si>
  <si>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</si>
  <si>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</si>
  <si>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</si>
  <si>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</si>
  <si>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</si>
  <si>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</si>
  <si>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</si>
  <si>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</si>
  <si>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</si>
  <si>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</si>
  <si>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</si>
  <si>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</si>
  <si>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</si>
  <si>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</si>
  <si>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</si>
  <si>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</si>
  <si>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</si>
  <si>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</si>
  <si>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</si>
  <si>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</si>
  <si>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</si>
  <si>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</si>
  <si>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</si>
  <si>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</si>
  <si>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</si>
  <si>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</si>
  <si>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</si>
  <si>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</si>
  <si>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</si>
  <si>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</si>
  <si>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</si>
  <si>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</si>
  <si>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</si>
  <si>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</si>
  <si>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</si>
  <si>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</si>
  <si>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</si>
  <si>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</si>
  <si>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</si>
  <si>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</si>
  <si>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</si>
  <si>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</si>
  <si>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</si>
  <si>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</si>
  <si>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</si>
  <si>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</si>
  <si>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</si>
  <si>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</si>
  <si>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</si>
  <si>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</si>
  <si>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</si>
  <si>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</si>
  <si>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</si>
  <si>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</si>
  <si>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</si>
  <si>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</si>
  <si>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</si>
  <si>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</si>
  <si>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</si>
  <si>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</si>
  <si>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</si>
  <si>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</si>
  <si>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</si>
  <si>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</si>
  <si>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</si>
  <si>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</si>
  <si>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</si>
  <si>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</si>
  <si>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</si>
  <si>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</si>
  <si>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</si>
  <si>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</si>
  <si>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</si>
  <si>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</si>
  <si>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</si>
  <si>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</si>
  <si>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</si>
  <si>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</si>
  <si>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</si>
  <si>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</si>
  <si>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</si>
  <si>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</si>
  <si>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</si>
  <si>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</si>
  <si>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</si>
  <si>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</si>
  <si>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</si>
  <si>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</si>
  <si>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</si>
  <si>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</si>
  <si>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</si>
  <si>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</si>
  <si>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</si>
  <si>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</si>
  <si>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</si>
  <si>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</si>
  <si>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</si>
  <si>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</si>
  <si>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</si>
  <si>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</si>
  <si>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</si>
  <si>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</si>
  <si>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</si>
  <si>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</si>
  <si>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</si>
  <si>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</si>
  <si>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</si>
  <si>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</si>
  <si>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</si>
  <si>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</si>
  <si>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</si>
  <si>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</si>
  <si>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</si>
  <si>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</si>
  <si>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</si>
  <si>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</si>
  <si>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</si>
  <si>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</si>
  <si>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</si>
  <si>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</si>
  <si>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</si>
  <si>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</si>
  <si>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</si>
  <si>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</si>
  <si>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</si>
  <si>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</si>
  <si>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</si>
  <si>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</si>
  <si>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</si>
  <si>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</si>
  <si>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</si>
  <si>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</si>
  <si>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</si>
  <si>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</si>
  <si>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</si>
  <si>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</si>
  <si>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</si>
  <si>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</si>
  <si>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</si>
  <si>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</si>
  <si>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</si>
  <si>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</si>
  <si>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</si>
  <si>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</si>
  <si>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</si>
  <si>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</si>
  <si>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</si>
  <si>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</si>
  <si>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</si>
  <si>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</si>
  <si>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</si>
  <si>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</si>
  <si>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</si>
  <si>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</si>
  <si>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</si>
  <si>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</si>
  <si>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</si>
  <si>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</si>
  <si>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</si>
  <si>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</si>
  <si>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</si>
  <si>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</si>
  <si>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</si>
  <si>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</si>
  <si>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</si>
  <si>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</si>
  <si>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</si>
  <si>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</si>
  <si>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</si>
  <si>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</si>
  <si>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</si>
  <si>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</si>
  <si>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</si>
  <si>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</si>
  <si>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</si>
  <si>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</si>
  <si>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</si>
  <si>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</si>
  <si>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</si>
  <si>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</si>
  <si>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</si>
  <si>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</si>
  <si>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</si>
  <si>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</si>
  <si>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</si>
  <si>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</si>
  <si>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</si>
  <si>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</si>
  <si>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</si>
  <si>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</si>
  <si>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</si>
  <si>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</si>
  <si>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</si>
  <si>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</si>
  <si>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</si>
  <si>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</si>
  <si>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</si>
  <si>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</si>
  <si>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</si>
  <si>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</si>
  <si>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</si>
  <si>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</si>
  <si>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</si>
  <si>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</si>
  <si>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</si>
  <si>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</si>
  <si>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</si>
  <si>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</si>
  <si>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</si>
  <si>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</si>
  <si>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</si>
  <si>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</si>
  <si>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</si>
  <si>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</si>
  <si>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</si>
  <si>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</si>
  <si>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</si>
  <si>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</si>
  <si>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</si>
  <si>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</si>
  <si>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</si>
  <si>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</si>
  <si>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</si>
  <si>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</si>
  <si>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</si>
  <si>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</si>
  <si>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</si>
  <si>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</si>
  <si>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</si>
  <si>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</si>
  <si>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</si>
  <si>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</si>
  <si>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</si>
  <si>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</si>
  <si>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</si>
  <si>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</si>
  <si>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</si>
  <si>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</si>
  <si>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</si>
  <si>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</si>
  <si>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</si>
  <si>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</si>
  <si>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</si>
  <si>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</si>
  <si>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</si>
  <si>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</si>
  <si>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</si>
  <si>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</si>
  <si>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</si>
  <si>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</si>
  <si>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</si>
  <si>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</si>
  <si>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</si>
  <si>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</si>
  <si>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</si>
  <si>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</si>
  <si>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</si>
  <si>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</si>
  <si>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</si>
  <si>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</si>
  <si>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</si>
  <si>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</si>
  <si>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</si>
  <si>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</si>
  <si>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</si>
  <si>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</si>
  <si>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</si>
  <si>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</si>
  <si>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</si>
  <si>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</si>
  <si>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</si>
  <si>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</si>
  <si>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</si>
  <si>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</si>
  <si>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</si>
  <si>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</si>
  <si>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</si>
  <si>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</si>
  <si>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</si>
  <si>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</si>
  <si>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</si>
  <si>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</si>
  <si>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</si>
  <si>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</si>
  <si>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</si>
  <si>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</si>
  <si>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</si>
  <si>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</si>
  <si>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</si>
  <si>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</si>
  <si>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</si>
  <si>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</si>
  <si>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</si>
  <si>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</si>
  <si>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</si>
  <si>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</si>
  <si>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</si>
  <si>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</si>
  <si>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</si>
  <si>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</si>
  <si>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</si>
  <si>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</si>
  <si>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</si>
  <si>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</si>
  <si>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</si>
  <si>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</si>
  <si>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</si>
  <si>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</si>
  <si>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</si>
  <si>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</si>
  <si>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</si>
  <si>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</si>
  <si>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</si>
  <si>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</si>
  <si>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</si>
  <si>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</si>
  <si>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</si>
  <si>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</si>
  <si>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</si>
  <si>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</si>
  <si>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</si>
  <si>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</si>
  <si>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</si>
  <si>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</si>
  <si>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</si>
  <si>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</si>
  <si>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</si>
  <si>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</si>
  <si>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</si>
  <si>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</si>
  <si>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</si>
  <si>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</si>
  <si>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</si>
  <si>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</si>
  <si>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</si>
  <si>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</si>
  <si>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</si>
  <si>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</si>
  <si>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</si>
  <si>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</si>
  <si>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</si>
  <si>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</si>
  <si>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</si>
  <si>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</si>
  <si>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</si>
  <si>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</si>
  <si>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</si>
  <si>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</si>
  <si>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</si>
  <si>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</si>
  <si>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</si>
  <si>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</si>
  <si>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</si>
  <si>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</si>
  <si>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</si>
  <si>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</si>
  <si>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</si>
  <si>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</si>
  <si>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</si>
  <si>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</si>
  <si>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</si>
  <si>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</si>
  <si>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</si>
  <si>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</si>
  <si>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</si>
  <si>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</si>
  <si>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</si>
  <si>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</si>
  <si>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</si>
  <si>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</si>
  <si>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</si>
  <si>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</si>
  <si>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千代田区</t>
    <rPh sb="0" eb="4">
      <t>チヨダク</t>
    </rPh>
    <phoneticPr fontId="7"/>
  </si>
  <si>
    <t>介護保険事業所名称０１</t>
    <rPh sb="0" eb="2">
      <t>カイゴ</t>
    </rPh>
    <rPh sb="2" eb="4">
      <t>ホケン</t>
    </rPh>
    <rPh sb="4" eb="7">
      <t>ジギョウショ</t>
    </rPh>
    <rPh sb="7" eb="9">
      <t>メイショウ</t>
    </rPh>
    <phoneticPr fontId="7"/>
  </si>
  <si>
    <t>訪問介護</t>
  </si>
  <si>
    <t>豊島区</t>
    <rPh sb="0" eb="3">
      <t>トシマク</t>
    </rPh>
    <phoneticPr fontId="7"/>
  </si>
  <si>
    <t>介護保険事業所名称０２</t>
    <rPh sb="0" eb="2">
      <t>カイゴ</t>
    </rPh>
    <rPh sb="2" eb="4">
      <t>ホケン</t>
    </rPh>
    <rPh sb="4" eb="7">
      <t>ジギョウショ</t>
    </rPh>
    <rPh sb="7" eb="9">
      <t>メイショウ</t>
    </rPh>
    <phoneticPr fontId="7"/>
  </si>
  <si>
    <t>通所介護</t>
  </si>
  <si>
    <t>世田谷区</t>
    <rPh sb="0" eb="4">
      <t>セタガヤク</t>
    </rPh>
    <phoneticPr fontId="7"/>
  </si>
  <si>
    <t>介護保険事業所名称０３</t>
    <rPh sb="0" eb="2">
      <t>カイゴ</t>
    </rPh>
    <rPh sb="2" eb="4">
      <t>ホケン</t>
    </rPh>
    <rPh sb="4" eb="7">
      <t>ジギョウショ</t>
    </rPh>
    <rPh sb="7" eb="9">
      <t>メイショウ</t>
    </rPh>
    <phoneticPr fontId="7"/>
  </si>
  <si>
    <t>定期巡回･随時対応型訪問介護看護</t>
  </si>
  <si>
    <t>埼玉県</t>
    <rPh sb="0" eb="3">
      <t>サイタマケン</t>
    </rPh>
    <phoneticPr fontId="7"/>
  </si>
  <si>
    <t>さいたま市</t>
    <rPh sb="4" eb="5">
      <t>シ</t>
    </rPh>
    <phoneticPr fontId="7"/>
  </si>
  <si>
    <t>介護保険事業所名称０４</t>
    <rPh sb="0" eb="2">
      <t>カイゴ</t>
    </rPh>
    <rPh sb="2" eb="4">
      <t>ホケン</t>
    </rPh>
    <rPh sb="4" eb="7">
      <t>ジギョウショ</t>
    </rPh>
    <rPh sb="7" eb="9">
      <t>メイショウ</t>
    </rPh>
    <phoneticPr fontId="7"/>
  </si>
  <si>
    <t>横浜市</t>
    <rPh sb="0" eb="3">
      <t>ヨコハマシ</t>
    </rPh>
    <phoneticPr fontId="7"/>
  </si>
  <si>
    <t>神奈川県</t>
    <rPh sb="0" eb="4">
      <t>カナガワケン</t>
    </rPh>
    <phoneticPr fontId="7"/>
  </si>
  <si>
    <t>介護保険事業所名称０５</t>
    <rPh sb="0" eb="2">
      <t>カイゴ</t>
    </rPh>
    <rPh sb="2" eb="4">
      <t>ホケン</t>
    </rPh>
    <rPh sb="4" eb="7">
      <t>ジギョウショ</t>
    </rPh>
    <rPh sb="7" eb="9">
      <t>メイショウ</t>
    </rPh>
    <phoneticPr fontId="7"/>
  </si>
  <si>
    <t>千葉県</t>
    <rPh sb="0" eb="3">
      <t>チバケン</t>
    </rPh>
    <phoneticPr fontId="7"/>
  </si>
  <si>
    <t>千葉市</t>
    <rPh sb="0" eb="3">
      <t>チバシ</t>
    </rPh>
    <phoneticPr fontId="7"/>
  </si>
  <si>
    <t>介護保険事業所名称０６</t>
    <rPh sb="0" eb="2">
      <t>カイゴ</t>
    </rPh>
    <rPh sb="2" eb="4">
      <t>ホケン</t>
    </rPh>
    <rPh sb="4" eb="7">
      <t>ジギョウショ</t>
    </rPh>
    <rPh sb="7" eb="9">
      <t>メイショウ</t>
    </rPh>
    <phoneticPr fontId="7"/>
  </si>
  <si>
    <t>区分変更</t>
  </si>
  <si>
    <t>継続</t>
  </si>
  <si>
    <t>新規</t>
  </si>
  <si>
    <t>加算Ⅱ</t>
  </si>
  <si>
    <t>加算Ⅰ</t>
  </si>
  <si>
    <t>小規模多機能型居宅介護</t>
  </si>
  <si>
    <t>短期入所療養介護（老健）</t>
  </si>
  <si>
    <t>介護予防短期入所療養介護（老健）</t>
  </si>
  <si>
    <t>介護予防小規模多機能型居宅介護</t>
  </si>
  <si>
    <t>上記に含む</t>
    <rPh sb="0" eb="2">
      <t>ジョウキ</t>
    </rPh>
    <rPh sb="3" eb="4">
      <t>フク</t>
    </rPh>
    <phoneticPr fontId="7"/>
  </si>
  <si>
    <t>特定加算Ⅰ</t>
  </si>
  <si>
    <t>特定加算Ⅱ</t>
  </si>
  <si>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</si>
  <si>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</si>
  <si>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7"/>
  </si>
  <si>
    <t>元</t>
    <rPh sb="0" eb="1">
      <t>ガン</t>
    </rPh>
    <phoneticPr fontId="7"/>
  </si>
  <si>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7"/>
  </si>
  <si>
    <t>代表取締役</t>
    <rPh sb="0" eb="2">
      <t>ダイヒョウ</t>
    </rPh>
    <rPh sb="2" eb="5">
      <t>トリシマリヤク</t>
    </rPh>
    <phoneticPr fontId="7"/>
  </si>
  <si>
    <t>○○　○○</t>
    <phoneticPr fontId="7"/>
  </si>
  <si>
    <r>
      <t xml:space="preserve">○介護職員の基本給の引き上げ（引き上げ幅は、年齢、資格、経験、技能、勤務成績等を考慮して各人ごとに決定）
　　基本給
</t>
    </r>
    <r>
      <rPr>
        <u/>
        <sz val="8"/>
        <color theme="1"/>
        <rFont val="ＭＳ Ｐ明朝"/>
        <family val="1"/>
        <charset val="128"/>
      </rPr>
      <t>　　　月　 給　○○○○～○○○○円の増額</t>
    </r>
    <r>
      <rPr>
        <sz val="8"/>
        <color theme="1"/>
        <rFont val="ＭＳ Ｐ明朝"/>
        <family val="1"/>
        <charset val="128"/>
      </rPr>
      <t xml:space="preserve">
</t>
    </r>
    <r>
      <rPr>
        <u/>
        <sz val="8"/>
        <color theme="1"/>
        <rFont val="ＭＳ Ｐ明朝"/>
        <family val="1"/>
        <charset val="128"/>
      </rPr>
      <t>　　　時間給　○○○～○○○円の増額</t>
    </r>
    <r>
      <rPr>
        <sz val="8"/>
        <color theme="1"/>
        <rFont val="ＭＳ Ｐ明朝"/>
        <family val="1"/>
        <charset val="128"/>
      </rPr>
      <t xml:space="preserve">
　　※　上記の額には、平成〇年〇月から処遇改善加算を取得しており、より上位の区分の加算を取得した際に増額した分を含む。</t>
    </r>
    <phoneticPr fontId="7"/>
  </si>
  <si>
    <r>
      <t>・（参考）のシートは、処遇改善支援補助金を取得する事業所のみを対象としています。</t>
    </r>
    <r>
      <rPr>
        <u/>
        <sz val="11"/>
        <color rgb="FFFF0000"/>
        <rFont val="ＭＳ Ｐゴシック"/>
        <family val="3"/>
        <charset val="128"/>
      </rPr>
      <t>加算の取得手続には必要ありません</t>
    </r>
    <r>
      <rPr>
        <sz val="11"/>
        <color theme="1"/>
        <rFont val="ＭＳ Ｐゴシック"/>
        <family val="3"/>
        <charset val="128"/>
      </rPr>
      <t>が、加算と補助金について処遇改善計画書を一体的に作成できるよう、あわせてお示しするものです。</t>
    </r>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</si>
</sst>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b/>
      <sz val="14"/>
      <color indexed="81"/>
      <name val="MS P ゴシック"/>
      <family val="3"/>
      <charset val="128"/>
    </font>
    <font>
      <u/>
      <sz val="11"/>
      <color rgb="FFFF0000"/>
      <name val="ＭＳ Ｐゴシック"/>
      <family val="3"/>
      <charset val="128"/>
    </font>
    <font>
      <b/>
      <u/>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28" xfId="0" applyFont="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0" fillId="30" borderId="121" xfId="0" applyFill="1" applyBorder="1" applyAlignment="1">
      <alignment vertical="center"/>
    </xf>
    <xf numFmtId="0" fontId="0" fillId="30" borderId="28" xfId="0" applyFill="1" applyBorder="1" applyAlignment="1">
      <alignment vertical="center"/>
    </xf>
    <xf numFmtId="0" fontId="0" fillId="30" borderId="49" xfId="0" applyFill="1"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xf>
    <xf numFmtId="0" fontId="0" fillId="30" borderId="97" xfId="0" applyFill="1" applyBorder="1" applyAlignment="1">
      <alignment vertical="center" wrapText="1"/>
    </xf>
    <xf numFmtId="0" fontId="0" fillId="30" borderId="121" xfId="0" applyFill="1" applyBorder="1" applyAlignment="1">
      <alignment horizontal="center"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0" fillId="30" borderId="10" xfId="0" applyFill="1" applyBorder="1" applyAlignment="1">
      <alignment vertical="center"/>
    </xf>
    <xf numFmtId="0" fontId="0" fillId="30" borderId="10" xfId="0" applyFill="1" applyBorder="1" applyAlignment="1">
      <alignment vertical="center" wrapText="1"/>
    </xf>
    <xf numFmtId="180" fontId="0" fillId="30" borderId="22" xfId="0" applyNumberFormat="1" applyFill="1" applyBorder="1">
      <alignment vertical="center"/>
    </xf>
    <xf numFmtId="180" fontId="0" fillId="30" borderId="23" xfId="0" applyNumberFormat="1" applyFill="1" applyBorder="1">
      <alignment vertical="center"/>
    </xf>
    <xf numFmtId="176" fontId="0" fillId="34" borderId="97" xfId="0" applyNumberFormat="1" applyFill="1" applyBorder="1">
      <alignment vertical="center"/>
    </xf>
    <xf numFmtId="176" fontId="0" fillId="34" borderId="10" xfId="0" applyNumberFormat="1" applyFill="1" applyBorder="1">
      <alignmen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49" fillId="0" borderId="0" xfId="0" applyFont="1" applyFill="1" applyAlignment="1"/>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10" xfId="0" applyFont="1" applyFill="1" applyBorder="1" applyAlignment="1">
      <alignment vertical="center"/>
    </xf>
    <xf numFmtId="0" fontId="31" fillId="0" borderId="10" xfId="0" applyFont="1" applyBorder="1" applyAlignment="1">
      <alignment vertical="center"/>
    </xf>
    <xf numFmtId="0" fontId="0" fillId="30" borderId="61" xfId="0" applyFill="1" applyBorder="1" applyAlignment="1">
      <alignment horizontal="left" vertical="center"/>
    </xf>
    <xf numFmtId="0" fontId="0" fillId="30" borderId="37" xfId="0" applyFill="1" applyBorder="1" applyAlignment="1">
      <alignment horizontal="left" vertical="center"/>
    </xf>
    <xf numFmtId="0" fontId="0" fillId="30" borderId="71" xfId="0" applyFill="1" applyBorder="1" applyAlignment="1">
      <alignment horizontal="lef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141" xfId="0" applyFill="1" applyBorder="1" applyAlignment="1">
      <alignment horizontal="left" vertical="center"/>
    </xf>
    <xf numFmtId="0" fontId="0" fillId="30" borderId="18" xfId="0" applyFill="1" applyBorder="1" applyAlignment="1">
      <alignment horizontal="left" vertical="center"/>
    </xf>
    <xf numFmtId="0" fontId="0" fillId="30" borderId="99"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36" xfId="48" applyFill="1" applyBorder="1" applyAlignment="1">
      <alignment horizontal="left" vertical="center"/>
    </xf>
    <xf numFmtId="0" fontId="33" fillId="30" borderId="52" xfId="48" applyFill="1" applyBorder="1" applyAlignment="1">
      <alignment horizontal="left" vertical="center"/>
    </xf>
    <xf numFmtId="0" fontId="33" fillId="30" borderId="157" xfId="48" applyFill="1" applyBorder="1" applyAlignment="1">
      <alignment horizontal="left"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wrapText="1"/>
      <protection locked="0"/>
    </xf>
    <xf numFmtId="0" fontId="70" fillId="28" borderId="32" xfId="0" applyFont="1" applyFill="1" applyBorder="1" applyAlignment="1" applyProtection="1">
      <alignment vertical="center" wrapText="1"/>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23646" y="1192742"/>
          <a:ext cx="331013" cy="496358"/>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557825"/>
              <a:ext cx="1905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6629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28197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441325"/>
          <a:ext cx="7007225"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62875" y="654050"/>
          <a:ext cx="5256000" cy="1330326"/>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5.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5.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6.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6.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83"/>
  <sheetViews>
    <sheetView showGridLines="0" tabSelected="1" zoomScale="80" zoomScaleNormal="80" zoomScaleSheetLayoutView="80" workbookViewId="0">
      <selection activeCell="D6" sqref="D6"/>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87" t="s">
        <v>235</v>
      </c>
      <c r="B1" s="887"/>
      <c r="C1" s="887"/>
      <c r="D1" s="887"/>
      <c r="E1" s="887"/>
    </row>
    <row r="2" spans="1:5" ht="18" thickTop="1">
      <c r="A2" s="888" t="s">
        <v>470</v>
      </c>
      <c r="B2" s="888"/>
      <c r="C2" s="888"/>
      <c r="D2" s="888"/>
      <c r="E2" s="888"/>
    </row>
    <row r="3" spans="1:5" s="26" customFormat="1" ht="8.1" customHeight="1">
      <c r="A3" s="889"/>
      <c r="B3" s="889"/>
      <c r="C3" s="889"/>
      <c r="D3" s="88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41" t="s">
        <v>463</v>
      </c>
      <c r="B10" s="840" t="s">
        <v>241</v>
      </c>
      <c r="C10" s="840" t="s">
        <v>241</v>
      </c>
      <c r="D10" s="842" t="s">
        <v>571</v>
      </c>
      <c r="E10" s="843" t="s">
        <v>474</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90" t="s">
        <v>248</v>
      </c>
      <c r="B18" s="890"/>
      <c r="C18" s="890"/>
      <c r="D18" s="890"/>
    </row>
    <row r="19" spans="1:6" ht="5.25" customHeight="1">
      <c r="A19" s="644"/>
      <c r="B19" s="644"/>
      <c r="C19" s="644"/>
      <c r="D19" s="644"/>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92" t="s">
        <v>464</v>
      </c>
      <c r="F27" s="893"/>
    </row>
    <row r="28" spans="1:6" ht="58.5" customHeight="1">
      <c r="A28" s="35"/>
      <c r="C28" s="886" t="s">
        <v>253</v>
      </c>
      <c r="D28" s="891"/>
      <c r="E28" s="894"/>
      <c r="F28" s="895"/>
    </row>
    <row r="29" spans="1:6" ht="63" customHeight="1" thickBot="1">
      <c r="A29" s="35"/>
      <c r="C29" s="886"/>
      <c r="D29" s="891"/>
      <c r="E29" s="896"/>
      <c r="F29" s="897"/>
    </row>
    <row r="30" spans="1:6" ht="63.6" customHeight="1">
      <c r="A30" s="35"/>
      <c r="C30" s="886" t="s">
        <v>254</v>
      </c>
      <c r="D30" s="50"/>
      <c r="E30" s="894"/>
      <c r="F30" s="895"/>
    </row>
    <row r="31" spans="1:6" ht="63.6" customHeight="1" thickBot="1">
      <c r="A31" s="35"/>
      <c r="C31" s="886"/>
      <c r="D31" s="51"/>
      <c r="E31" s="896"/>
      <c r="F31" s="897"/>
    </row>
    <row r="32" spans="1:6" ht="9.75" customHeight="1">
      <c r="A32" s="35"/>
      <c r="B32" s="36"/>
      <c r="D32" s="36"/>
    </row>
    <row r="33" spans="1:6" s="653" customFormat="1" ht="17.25">
      <c r="A33" s="884" t="s">
        <v>399</v>
      </c>
      <c r="B33" s="884"/>
      <c r="C33" s="884"/>
      <c r="D33" s="884"/>
      <c r="F33" s="654"/>
    </row>
    <row r="34" spans="1:6" s="653" customFormat="1" ht="17.25">
      <c r="A34" s="885" t="s">
        <v>400</v>
      </c>
      <c r="B34" s="885"/>
      <c r="C34" s="885"/>
      <c r="D34" s="885"/>
      <c r="E34" s="885"/>
      <c r="F34" s="885"/>
    </row>
    <row r="35" spans="1:6" s="653" customFormat="1" ht="35.25" customHeight="1">
      <c r="A35" s="885" t="s">
        <v>402</v>
      </c>
      <c r="B35" s="885"/>
      <c r="C35" s="885"/>
      <c r="D35" s="885"/>
      <c r="E35" s="885"/>
      <c r="F35" s="885"/>
    </row>
    <row r="36" spans="1:6" s="39" customFormat="1" ht="15" customHeight="1">
      <c r="A36" s="652"/>
      <c r="B36" s="652"/>
      <c r="C36" s="652"/>
      <c r="D36" s="652"/>
      <c r="F36" s="651"/>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zoomScale="90" zoomScaleNormal="90" zoomScaleSheetLayoutView="80" workbookViewId="0">
      <selection activeCell="C12" sqref="C12:AA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 min="29" max="29" width="0" hidden="1" customWidth="1"/>
  </cols>
  <sheetData>
    <row r="1" spans="1:29" ht="20.100000000000001" customHeight="1">
      <c r="A1" s="853" t="s">
        <v>457</v>
      </c>
      <c r="AC1" t="s">
        <v>139</v>
      </c>
    </row>
    <row r="2" spans="1:29" ht="20.100000000000001" customHeight="1">
      <c r="A2" s="854" t="s">
        <v>135</v>
      </c>
    </row>
    <row r="4" spans="1:29" ht="20.100000000000001" customHeight="1">
      <c r="A4" s="856"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56"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56"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56" t="s">
        <v>475</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55"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56"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39" t="s">
        <v>460</v>
      </c>
      <c r="C11" s="955"/>
      <c r="D11" s="956"/>
      <c r="E11" s="956"/>
      <c r="F11" s="956"/>
      <c r="G11" s="956"/>
      <c r="H11" s="956"/>
      <c r="I11" s="956"/>
      <c r="J11" s="956"/>
      <c r="K11" s="956"/>
      <c r="L11" s="957"/>
      <c r="M11" s="170"/>
      <c r="N11" s="905" t="s">
        <v>461</v>
      </c>
      <c r="O11" s="906"/>
      <c r="P11" s="906"/>
      <c r="Q11" s="906"/>
      <c r="R11" s="907"/>
      <c r="S11" s="908"/>
      <c r="T11" s="908"/>
      <c r="U11" s="908"/>
      <c r="V11" s="908"/>
      <c r="W11" s="909"/>
      <c r="X11" s="170"/>
      <c r="Y11" s="170"/>
      <c r="Z11" s="170"/>
      <c r="AA11" s="170"/>
    </row>
    <row r="12" spans="1:29" ht="13.5" customHeight="1">
      <c r="A12" s="170"/>
      <c r="B12" s="836"/>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row>
    <row r="13" spans="1:29" ht="20.100000000000001" customHeight="1">
      <c r="A13" s="855"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56"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18" t="s">
        <v>9</v>
      </c>
      <c r="D15" s="918"/>
      <c r="E15" s="918"/>
      <c r="F15" s="918"/>
      <c r="G15" s="918"/>
      <c r="H15" s="918"/>
      <c r="I15" s="918"/>
      <c r="J15" s="918"/>
      <c r="K15" s="918"/>
      <c r="L15" s="919"/>
      <c r="M15" s="936" t="s">
        <v>522</v>
      </c>
      <c r="N15" s="937"/>
      <c r="O15" s="937"/>
      <c r="P15" s="937"/>
      <c r="Q15" s="937"/>
      <c r="R15" s="937"/>
      <c r="S15" s="937"/>
      <c r="T15" s="937"/>
      <c r="U15" s="937"/>
      <c r="V15" s="937"/>
      <c r="W15" s="938"/>
      <c r="X15" s="939"/>
      <c r="Y15" s="170"/>
      <c r="Z15" s="170"/>
      <c r="AA15" s="170"/>
    </row>
    <row r="16" spans="1:29" ht="20.100000000000001" customHeight="1" thickBot="1">
      <c r="A16" s="170"/>
      <c r="B16" s="173"/>
      <c r="C16" s="918" t="s">
        <v>117</v>
      </c>
      <c r="D16" s="918"/>
      <c r="E16" s="918"/>
      <c r="F16" s="918"/>
      <c r="G16" s="918"/>
      <c r="H16" s="918"/>
      <c r="I16" s="918"/>
      <c r="J16" s="918"/>
      <c r="K16" s="918"/>
      <c r="L16" s="919"/>
      <c r="M16" s="940" t="s">
        <v>522</v>
      </c>
      <c r="N16" s="941"/>
      <c r="O16" s="941"/>
      <c r="P16" s="941"/>
      <c r="Q16" s="941"/>
      <c r="R16" s="941"/>
      <c r="S16" s="941"/>
      <c r="T16" s="941"/>
      <c r="U16" s="942"/>
      <c r="V16" s="942"/>
      <c r="W16" s="943"/>
      <c r="X16" s="944"/>
      <c r="Y16" s="170"/>
      <c r="Z16" s="170"/>
      <c r="AA16" s="170"/>
      <c r="AC16" t="s">
        <v>133</v>
      </c>
    </row>
    <row r="17" spans="1:29" ht="20.100000000000001" customHeight="1" thickBot="1">
      <c r="A17" s="170"/>
      <c r="B17" s="172" t="s">
        <v>118</v>
      </c>
      <c r="C17" s="918" t="s">
        <v>8</v>
      </c>
      <c r="D17" s="918"/>
      <c r="E17" s="918"/>
      <c r="F17" s="918"/>
      <c r="G17" s="918"/>
      <c r="H17" s="918"/>
      <c r="I17" s="918"/>
      <c r="J17" s="918"/>
      <c r="K17" s="918"/>
      <c r="L17" s="919"/>
      <c r="M17" s="863">
        <v>1</v>
      </c>
      <c r="N17" s="864">
        <v>0</v>
      </c>
      <c r="O17" s="864">
        <v>0</v>
      </c>
      <c r="P17" s="174" t="s">
        <v>124</v>
      </c>
      <c r="Q17" s="864">
        <v>1</v>
      </c>
      <c r="R17" s="864">
        <v>2</v>
      </c>
      <c r="S17" s="864">
        <v>3</v>
      </c>
      <c r="T17" s="865">
        <v>4</v>
      </c>
      <c r="U17" s="175"/>
      <c r="V17" s="176"/>
      <c r="W17" s="176"/>
      <c r="X17" s="176"/>
      <c r="Y17" s="170"/>
      <c r="Z17" s="170"/>
      <c r="AA17" s="170"/>
      <c r="AC17" t="str">
        <f>CONCATENATE(M17,N17,O17,P17,Q17,R17,S17,T17)</f>
        <v>100－1234</v>
      </c>
    </row>
    <row r="18" spans="1:29" ht="20.100000000000001" customHeight="1">
      <c r="A18" s="170"/>
      <c r="B18" s="177"/>
      <c r="C18" s="918" t="s">
        <v>122</v>
      </c>
      <c r="D18" s="918"/>
      <c r="E18" s="918"/>
      <c r="F18" s="918"/>
      <c r="G18" s="918"/>
      <c r="H18" s="918"/>
      <c r="I18" s="918"/>
      <c r="J18" s="918"/>
      <c r="K18" s="918"/>
      <c r="L18" s="919"/>
      <c r="M18" s="945" t="s">
        <v>523</v>
      </c>
      <c r="N18" s="946"/>
      <c r="O18" s="946"/>
      <c r="P18" s="946"/>
      <c r="Q18" s="946"/>
      <c r="R18" s="946"/>
      <c r="S18" s="946"/>
      <c r="T18" s="946"/>
      <c r="U18" s="946"/>
      <c r="V18" s="946"/>
      <c r="W18" s="946"/>
      <c r="X18" s="947"/>
      <c r="Y18" s="170"/>
      <c r="Z18" s="170"/>
      <c r="AA18" s="170"/>
    </row>
    <row r="19" spans="1:29" ht="20.100000000000001" customHeight="1">
      <c r="A19" s="170"/>
      <c r="B19" s="173"/>
      <c r="C19" s="918" t="s">
        <v>123</v>
      </c>
      <c r="D19" s="918"/>
      <c r="E19" s="918"/>
      <c r="F19" s="918"/>
      <c r="G19" s="918"/>
      <c r="H19" s="918"/>
      <c r="I19" s="918"/>
      <c r="J19" s="918"/>
      <c r="K19" s="918"/>
      <c r="L19" s="919"/>
      <c r="M19" s="933" t="s">
        <v>524</v>
      </c>
      <c r="N19" s="934"/>
      <c r="O19" s="934"/>
      <c r="P19" s="934"/>
      <c r="Q19" s="934"/>
      <c r="R19" s="934"/>
      <c r="S19" s="934"/>
      <c r="T19" s="934"/>
      <c r="U19" s="934"/>
      <c r="V19" s="934"/>
      <c r="W19" s="934"/>
      <c r="X19" s="935"/>
      <c r="Y19" s="170"/>
      <c r="Z19" s="170"/>
      <c r="AA19" s="170"/>
    </row>
    <row r="20" spans="1:29" ht="20.100000000000001" customHeight="1">
      <c r="A20" s="170"/>
      <c r="B20" s="172" t="s">
        <v>119</v>
      </c>
      <c r="C20" s="918" t="s">
        <v>112</v>
      </c>
      <c r="D20" s="918"/>
      <c r="E20" s="918"/>
      <c r="F20" s="918"/>
      <c r="G20" s="918"/>
      <c r="H20" s="918"/>
      <c r="I20" s="918"/>
      <c r="J20" s="918"/>
      <c r="K20" s="918"/>
      <c r="L20" s="919"/>
      <c r="M20" s="933" t="s">
        <v>525</v>
      </c>
      <c r="N20" s="934"/>
      <c r="O20" s="934"/>
      <c r="P20" s="934"/>
      <c r="Q20" s="934"/>
      <c r="R20" s="934"/>
      <c r="S20" s="934"/>
      <c r="T20" s="934"/>
      <c r="U20" s="934"/>
      <c r="V20" s="934"/>
      <c r="W20" s="934"/>
      <c r="X20" s="935"/>
      <c r="Y20" s="170"/>
      <c r="Z20" s="170"/>
      <c r="AA20" s="170"/>
    </row>
    <row r="21" spans="1:29" ht="20.100000000000001" customHeight="1">
      <c r="A21" s="170"/>
      <c r="B21" s="173"/>
      <c r="C21" s="918" t="s">
        <v>113</v>
      </c>
      <c r="D21" s="918"/>
      <c r="E21" s="918"/>
      <c r="F21" s="918"/>
      <c r="G21" s="918"/>
      <c r="H21" s="918"/>
      <c r="I21" s="918"/>
      <c r="J21" s="918"/>
      <c r="K21" s="918"/>
      <c r="L21" s="919"/>
      <c r="M21" s="933" t="s">
        <v>526</v>
      </c>
      <c r="N21" s="934"/>
      <c r="O21" s="934"/>
      <c r="P21" s="934"/>
      <c r="Q21" s="934"/>
      <c r="R21" s="934"/>
      <c r="S21" s="934"/>
      <c r="T21" s="934"/>
      <c r="U21" s="934"/>
      <c r="V21" s="934"/>
      <c r="W21" s="934"/>
      <c r="X21" s="935"/>
      <c r="Y21" s="170"/>
      <c r="Z21" s="170"/>
      <c r="AA21" s="170"/>
    </row>
    <row r="22" spans="1:29" ht="20.100000000000001" customHeight="1">
      <c r="A22" s="170"/>
      <c r="B22" s="953" t="s">
        <v>174</v>
      </c>
      <c r="C22" s="918" t="s">
        <v>9</v>
      </c>
      <c r="D22" s="918"/>
      <c r="E22" s="918"/>
      <c r="F22" s="918"/>
      <c r="G22" s="918"/>
      <c r="H22" s="918"/>
      <c r="I22" s="918"/>
      <c r="J22" s="918"/>
      <c r="K22" s="918"/>
      <c r="L22" s="919"/>
      <c r="M22" s="933" t="s">
        <v>527</v>
      </c>
      <c r="N22" s="934"/>
      <c r="O22" s="934"/>
      <c r="P22" s="934"/>
      <c r="Q22" s="934"/>
      <c r="R22" s="934"/>
      <c r="S22" s="934"/>
      <c r="T22" s="934"/>
      <c r="U22" s="934"/>
      <c r="V22" s="934"/>
      <c r="W22" s="934"/>
      <c r="X22" s="935"/>
      <c r="Y22" s="170"/>
      <c r="Z22" s="170"/>
      <c r="AA22" s="170"/>
    </row>
    <row r="23" spans="1:29" ht="20.100000000000001" customHeight="1">
      <c r="A23" s="170"/>
      <c r="B23" s="954"/>
      <c r="C23" s="932" t="s">
        <v>171</v>
      </c>
      <c r="D23" s="932"/>
      <c r="E23" s="932"/>
      <c r="F23" s="932"/>
      <c r="G23" s="932"/>
      <c r="H23" s="932"/>
      <c r="I23" s="932"/>
      <c r="J23" s="932"/>
      <c r="K23" s="932"/>
      <c r="L23" s="932"/>
      <c r="M23" s="933" t="s">
        <v>528</v>
      </c>
      <c r="N23" s="934"/>
      <c r="O23" s="934"/>
      <c r="P23" s="934"/>
      <c r="Q23" s="934"/>
      <c r="R23" s="934"/>
      <c r="S23" s="934"/>
      <c r="T23" s="934"/>
      <c r="U23" s="934"/>
      <c r="V23" s="934"/>
      <c r="W23" s="934"/>
      <c r="X23" s="935"/>
      <c r="Y23" s="170"/>
      <c r="Z23" s="170"/>
      <c r="AA23" s="170"/>
    </row>
    <row r="24" spans="1:29" ht="20.100000000000001" customHeight="1">
      <c r="A24" s="170"/>
      <c r="B24" s="172" t="s">
        <v>172</v>
      </c>
      <c r="C24" s="918" t="s">
        <v>0</v>
      </c>
      <c r="D24" s="918"/>
      <c r="E24" s="918"/>
      <c r="F24" s="918"/>
      <c r="G24" s="918"/>
      <c r="H24" s="918"/>
      <c r="I24" s="918"/>
      <c r="J24" s="918"/>
      <c r="K24" s="918"/>
      <c r="L24" s="919"/>
      <c r="M24" s="933" t="s">
        <v>529</v>
      </c>
      <c r="N24" s="934"/>
      <c r="O24" s="934"/>
      <c r="P24" s="934"/>
      <c r="Q24" s="934"/>
      <c r="R24" s="934"/>
      <c r="S24" s="934"/>
      <c r="T24" s="934"/>
      <c r="U24" s="934"/>
      <c r="V24" s="934"/>
      <c r="W24" s="934"/>
      <c r="X24" s="935"/>
      <c r="Y24" s="170"/>
      <c r="Z24" s="170"/>
      <c r="AA24" s="170"/>
    </row>
    <row r="25" spans="1:29" ht="20.100000000000001" customHeight="1">
      <c r="A25" s="170"/>
      <c r="B25" s="177"/>
      <c r="C25" s="918" t="s">
        <v>1</v>
      </c>
      <c r="D25" s="918"/>
      <c r="E25" s="918"/>
      <c r="F25" s="918"/>
      <c r="G25" s="918"/>
      <c r="H25" s="918"/>
      <c r="I25" s="918"/>
      <c r="J25" s="918"/>
      <c r="K25" s="918"/>
      <c r="L25" s="919"/>
      <c r="M25" s="933" t="s">
        <v>530</v>
      </c>
      <c r="N25" s="934"/>
      <c r="O25" s="934"/>
      <c r="P25" s="934"/>
      <c r="Q25" s="934"/>
      <c r="R25" s="934"/>
      <c r="S25" s="934"/>
      <c r="T25" s="934"/>
      <c r="U25" s="934"/>
      <c r="V25" s="934"/>
      <c r="W25" s="934"/>
      <c r="X25" s="935"/>
      <c r="Y25" s="170"/>
      <c r="Z25" s="170"/>
      <c r="AA25" s="170"/>
    </row>
    <row r="26" spans="1:29" ht="20.100000000000001" customHeight="1" thickBot="1">
      <c r="A26" s="170"/>
      <c r="B26" s="178"/>
      <c r="C26" s="918" t="s">
        <v>173</v>
      </c>
      <c r="D26" s="918"/>
      <c r="E26" s="918"/>
      <c r="F26" s="918"/>
      <c r="G26" s="918"/>
      <c r="H26" s="918"/>
      <c r="I26" s="918"/>
      <c r="J26" s="918"/>
      <c r="K26" s="918"/>
      <c r="L26" s="919"/>
      <c r="M26" s="958" t="s">
        <v>531</v>
      </c>
      <c r="N26" s="959"/>
      <c r="O26" s="959"/>
      <c r="P26" s="959"/>
      <c r="Q26" s="959"/>
      <c r="R26" s="959"/>
      <c r="S26" s="959"/>
      <c r="T26" s="959"/>
      <c r="U26" s="959"/>
      <c r="V26" s="959"/>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55"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56" t="s">
        <v>471</v>
      </c>
      <c r="C29" s="170"/>
      <c r="D29" s="170"/>
      <c r="E29" s="170"/>
      <c r="F29" s="170"/>
      <c r="G29" s="170"/>
      <c r="H29" s="170"/>
      <c r="I29" s="170"/>
      <c r="J29" s="170"/>
      <c r="K29" s="170"/>
      <c r="L29" s="170"/>
      <c r="M29" s="170"/>
      <c r="N29" s="170"/>
      <c r="O29" s="170"/>
      <c r="P29" s="170"/>
      <c r="Q29" s="170"/>
      <c r="R29" s="170"/>
      <c r="S29" s="170"/>
      <c r="T29" s="170"/>
      <c r="U29" s="170"/>
      <c r="V29" s="170"/>
      <c r="W29" s="170"/>
      <c r="X29" s="179"/>
      <c r="Y29" s="170"/>
      <c r="Z29" s="170"/>
      <c r="AA29" s="170"/>
    </row>
    <row r="30" spans="1:29" ht="72" customHeight="1">
      <c r="A30" s="170"/>
      <c r="B30" s="857" t="s">
        <v>140</v>
      </c>
      <c r="C30" s="904" t="s">
        <v>521</v>
      </c>
      <c r="D30" s="904"/>
      <c r="E30" s="904"/>
      <c r="F30" s="904"/>
      <c r="G30" s="904"/>
      <c r="H30" s="904"/>
      <c r="I30" s="904"/>
      <c r="J30" s="904"/>
      <c r="K30" s="904"/>
      <c r="L30" s="904"/>
      <c r="M30" s="904"/>
      <c r="N30" s="904"/>
      <c r="O30" s="904"/>
      <c r="P30" s="904"/>
      <c r="Q30" s="904"/>
      <c r="R30" s="904"/>
      <c r="S30" s="904"/>
      <c r="T30" s="904"/>
      <c r="U30" s="904"/>
      <c r="V30" s="904"/>
      <c r="W30" s="904"/>
      <c r="X30" s="904"/>
      <c r="Y30" s="904"/>
      <c r="Z30" s="904"/>
      <c r="AA30" s="904"/>
      <c r="AB30" s="904"/>
    </row>
    <row r="31" spans="1:29" ht="27" customHeight="1">
      <c r="A31" s="170"/>
      <c r="B31" s="913" t="s">
        <v>120</v>
      </c>
      <c r="C31" s="923" t="s">
        <v>121</v>
      </c>
      <c r="D31" s="923"/>
      <c r="E31" s="923"/>
      <c r="F31" s="923"/>
      <c r="G31" s="923"/>
      <c r="H31" s="923"/>
      <c r="I31" s="923"/>
      <c r="J31" s="923"/>
      <c r="K31" s="923"/>
      <c r="L31" s="924"/>
      <c r="M31" s="929" t="s">
        <v>125</v>
      </c>
      <c r="N31" s="923"/>
      <c r="O31" s="923"/>
      <c r="P31" s="923"/>
      <c r="Q31" s="924"/>
      <c r="R31" s="915" t="s">
        <v>218</v>
      </c>
      <c r="S31" s="916"/>
      <c r="T31" s="916"/>
      <c r="U31" s="916"/>
      <c r="V31" s="916"/>
      <c r="W31" s="917"/>
      <c r="X31" s="913" t="s">
        <v>126</v>
      </c>
      <c r="Y31" s="913" t="s">
        <v>127</v>
      </c>
      <c r="Z31" s="910" t="s">
        <v>415</v>
      </c>
      <c r="AA31" s="910" t="s">
        <v>131</v>
      </c>
      <c r="AB31" s="910" t="s">
        <v>414</v>
      </c>
    </row>
    <row r="32" spans="1:29" ht="27" customHeight="1" thickBot="1">
      <c r="A32" s="170"/>
      <c r="B32" s="922"/>
      <c r="C32" s="925"/>
      <c r="D32" s="925"/>
      <c r="E32" s="925"/>
      <c r="F32" s="925"/>
      <c r="G32" s="925"/>
      <c r="H32" s="925"/>
      <c r="I32" s="925"/>
      <c r="J32" s="925"/>
      <c r="K32" s="925"/>
      <c r="L32" s="926"/>
      <c r="M32" s="930"/>
      <c r="N32" s="925"/>
      <c r="O32" s="925"/>
      <c r="P32" s="925"/>
      <c r="Q32" s="926"/>
      <c r="R32" s="927" t="s">
        <v>221</v>
      </c>
      <c r="S32" s="928"/>
      <c r="T32" s="928"/>
      <c r="U32" s="928"/>
      <c r="V32" s="928"/>
      <c r="W32" s="180" t="s">
        <v>222</v>
      </c>
      <c r="X32" s="914"/>
      <c r="Y32" s="914"/>
      <c r="Z32" s="911"/>
      <c r="AA32" s="911"/>
      <c r="AB32" s="911"/>
    </row>
    <row r="33" spans="1:28" ht="37.5" customHeight="1">
      <c r="A33" s="170"/>
      <c r="B33" s="171">
        <v>1</v>
      </c>
      <c r="C33" s="866">
        <v>1</v>
      </c>
      <c r="D33" s="867">
        <v>3</v>
      </c>
      <c r="E33" s="867">
        <v>3</v>
      </c>
      <c r="F33" s="867">
        <v>4</v>
      </c>
      <c r="G33" s="867">
        <v>5</v>
      </c>
      <c r="H33" s="867">
        <v>6</v>
      </c>
      <c r="I33" s="867">
        <v>7</v>
      </c>
      <c r="J33" s="867">
        <v>8</v>
      </c>
      <c r="K33" s="867">
        <v>9</v>
      </c>
      <c r="L33" s="868">
        <v>1</v>
      </c>
      <c r="M33" s="921" t="s">
        <v>532</v>
      </c>
      <c r="N33" s="921"/>
      <c r="O33" s="921"/>
      <c r="P33" s="921"/>
      <c r="Q33" s="921"/>
      <c r="R33" s="921" t="s">
        <v>532</v>
      </c>
      <c r="S33" s="921"/>
      <c r="T33" s="921"/>
      <c r="U33" s="921"/>
      <c r="V33" s="921"/>
      <c r="W33" s="869" t="s">
        <v>533</v>
      </c>
      <c r="X33" s="870" t="s">
        <v>534</v>
      </c>
      <c r="Y33" s="185" t="s">
        <v>535</v>
      </c>
      <c r="Z33" s="878">
        <v>250000</v>
      </c>
      <c r="AA33" s="876">
        <v>11.4</v>
      </c>
      <c r="AB33" s="669"/>
    </row>
    <row r="34" spans="1:28" ht="37.5" customHeight="1">
      <c r="A34" s="170"/>
      <c r="B34" s="171">
        <f>B33+1</f>
        <v>2</v>
      </c>
      <c r="C34" s="871">
        <v>1</v>
      </c>
      <c r="D34" s="872">
        <v>3</v>
      </c>
      <c r="E34" s="872">
        <v>3</v>
      </c>
      <c r="F34" s="872">
        <v>4</v>
      </c>
      <c r="G34" s="872">
        <v>5</v>
      </c>
      <c r="H34" s="872">
        <v>6</v>
      </c>
      <c r="I34" s="872">
        <v>7</v>
      </c>
      <c r="J34" s="872">
        <v>8</v>
      </c>
      <c r="K34" s="872">
        <v>9</v>
      </c>
      <c r="L34" s="873">
        <v>2</v>
      </c>
      <c r="M34" s="920" t="s">
        <v>532</v>
      </c>
      <c r="N34" s="920"/>
      <c r="O34" s="920"/>
      <c r="P34" s="920"/>
      <c r="Q34" s="920"/>
      <c r="R34" s="920" t="s">
        <v>532</v>
      </c>
      <c r="S34" s="920"/>
      <c r="T34" s="920"/>
      <c r="U34" s="920"/>
      <c r="V34" s="920"/>
      <c r="W34" s="874" t="s">
        <v>536</v>
      </c>
      <c r="X34" s="875" t="s">
        <v>537</v>
      </c>
      <c r="Y34" s="185" t="s">
        <v>538</v>
      </c>
      <c r="Z34" s="879">
        <v>400000</v>
      </c>
      <c r="AA34" s="877">
        <v>10.9</v>
      </c>
      <c r="AB34" s="670"/>
    </row>
    <row r="35" spans="1:28" ht="37.5" customHeight="1">
      <c r="A35" s="170"/>
      <c r="B35" s="171">
        <f t="shared" ref="B35:B71" si="0">B34+1</f>
        <v>3</v>
      </c>
      <c r="C35" s="871">
        <v>1</v>
      </c>
      <c r="D35" s="872">
        <v>3</v>
      </c>
      <c r="E35" s="872">
        <v>3</v>
      </c>
      <c r="F35" s="872">
        <v>4</v>
      </c>
      <c r="G35" s="872">
        <v>5</v>
      </c>
      <c r="H35" s="872">
        <v>6</v>
      </c>
      <c r="I35" s="872">
        <v>7</v>
      </c>
      <c r="J35" s="872">
        <v>8</v>
      </c>
      <c r="K35" s="872">
        <v>9</v>
      </c>
      <c r="L35" s="873">
        <v>3</v>
      </c>
      <c r="M35" s="920" t="s">
        <v>539</v>
      </c>
      <c r="N35" s="920"/>
      <c r="O35" s="920"/>
      <c r="P35" s="920"/>
      <c r="Q35" s="920"/>
      <c r="R35" s="920" t="s">
        <v>532</v>
      </c>
      <c r="S35" s="920"/>
      <c r="T35" s="920"/>
      <c r="U35" s="920"/>
      <c r="V35" s="920"/>
      <c r="W35" s="874" t="s">
        <v>539</v>
      </c>
      <c r="X35" s="875" t="s">
        <v>540</v>
      </c>
      <c r="Y35" s="185" t="s">
        <v>541</v>
      </c>
      <c r="Z35" s="879">
        <v>400000</v>
      </c>
      <c r="AA35" s="877">
        <v>11.4</v>
      </c>
      <c r="AB35" s="670"/>
    </row>
    <row r="36" spans="1:28" ht="37.5" customHeight="1">
      <c r="A36" s="170"/>
      <c r="B36" s="171">
        <f t="shared" si="0"/>
        <v>4</v>
      </c>
      <c r="C36" s="871">
        <v>1</v>
      </c>
      <c r="D36" s="872">
        <v>1</v>
      </c>
      <c r="E36" s="872">
        <v>3</v>
      </c>
      <c r="F36" s="872">
        <v>4</v>
      </c>
      <c r="G36" s="872">
        <v>5</v>
      </c>
      <c r="H36" s="872">
        <v>6</v>
      </c>
      <c r="I36" s="872">
        <v>7</v>
      </c>
      <c r="J36" s="872">
        <v>8</v>
      </c>
      <c r="K36" s="872">
        <v>9</v>
      </c>
      <c r="L36" s="873">
        <v>4</v>
      </c>
      <c r="M36" s="920" t="s">
        <v>542</v>
      </c>
      <c r="N36" s="920"/>
      <c r="O36" s="920"/>
      <c r="P36" s="920"/>
      <c r="Q36" s="920"/>
      <c r="R36" s="920" t="s">
        <v>542</v>
      </c>
      <c r="S36" s="920"/>
      <c r="T36" s="920"/>
      <c r="U36" s="920"/>
      <c r="V36" s="920"/>
      <c r="W36" s="874" t="s">
        <v>543</v>
      </c>
      <c r="X36" s="875" t="s">
        <v>544</v>
      </c>
      <c r="Y36" s="185" t="s">
        <v>26</v>
      </c>
      <c r="Z36" s="879">
        <v>2000000</v>
      </c>
      <c r="AA36" s="877">
        <v>10.68</v>
      </c>
      <c r="AB36" s="670"/>
    </row>
    <row r="37" spans="1:28" ht="37.5" customHeight="1">
      <c r="A37" s="170"/>
      <c r="B37" s="171">
        <f>B36+1</f>
        <v>5</v>
      </c>
      <c r="C37" s="871">
        <v>1</v>
      </c>
      <c r="D37" s="872">
        <v>4</v>
      </c>
      <c r="E37" s="872">
        <v>3</v>
      </c>
      <c r="F37" s="872">
        <v>4</v>
      </c>
      <c r="G37" s="872">
        <v>5</v>
      </c>
      <c r="H37" s="872">
        <v>6</v>
      </c>
      <c r="I37" s="872">
        <v>7</v>
      </c>
      <c r="J37" s="872">
        <v>8</v>
      </c>
      <c r="K37" s="872">
        <v>9</v>
      </c>
      <c r="L37" s="873">
        <v>5</v>
      </c>
      <c r="M37" s="920" t="s">
        <v>545</v>
      </c>
      <c r="N37" s="920"/>
      <c r="O37" s="920"/>
      <c r="P37" s="920"/>
      <c r="Q37" s="920"/>
      <c r="R37" s="920" t="s">
        <v>546</v>
      </c>
      <c r="S37" s="920"/>
      <c r="T37" s="920"/>
      <c r="U37" s="920"/>
      <c r="V37" s="920"/>
      <c r="W37" s="874" t="s">
        <v>545</v>
      </c>
      <c r="X37" s="875" t="s">
        <v>547</v>
      </c>
      <c r="Y37" s="185" t="s">
        <v>556</v>
      </c>
      <c r="Z37" s="879">
        <v>400000</v>
      </c>
      <c r="AA37" s="877">
        <v>10.88</v>
      </c>
      <c r="AB37" s="670"/>
    </row>
    <row r="38" spans="1:28" ht="37.5" customHeight="1">
      <c r="A38" s="170"/>
      <c r="B38" s="171">
        <f>B37+1</f>
        <v>6</v>
      </c>
      <c r="C38" s="871">
        <v>1</v>
      </c>
      <c r="D38" s="872">
        <v>4</v>
      </c>
      <c r="E38" s="872">
        <v>3</v>
      </c>
      <c r="F38" s="872">
        <v>4</v>
      </c>
      <c r="G38" s="872">
        <v>5</v>
      </c>
      <c r="H38" s="872">
        <v>6</v>
      </c>
      <c r="I38" s="872">
        <v>7</v>
      </c>
      <c r="J38" s="872">
        <v>8</v>
      </c>
      <c r="K38" s="872">
        <v>9</v>
      </c>
      <c r="L38" s="873">
        <v>5</v>
      </c>
      <c r="M38" s="920" t="s">
        <v>545</v>
      </c>
      <c r="N38" s="920"/>
      <c r="O38" s="920"/>
      <c r="P38" s="920"/>
      <c r="Q38" s="920"/>
      <c r="R38" s="920" t="s">
        <v>546</v>
      </c>
      <c r="S38" s="920"/>
      <c r="T38" s="920"/>
      <c r="U38" s="920"/>
      <c r="V38" s="920"/>
      <c r="W38" s="874" t="s">
        <v>545</v>
      </c>
      <c r="X38" s="875" t="s">
        <v>547</v>
      </c>
      <c r="Y38" s="185" t="s">
        <v>559</v>
      </c>
      <c r="Z38" s="879" t="s">
        <v>560</v>
      </c>
      <c r="AA38" s="877"/>
      <c r="AB38" s="670"/>
    </row>
    <row r="39" spans="1:28" ht="37.5" customHeight="1">
      <c r="A39" s="170"/>
      <c r="B39" s="171">
        <f t="shared" si="0"/>
        <v>7</v>
      </c>
      <c r="C39" s="871">
        <v>1</v>
      </c>
      <c r="D39" s="872">
        <v>2</v>
      </c>
      <c r="E39" s="872">
        <v>3</v>
      </c>
      <c r="F39" s="872">
        <v>4</v>
      </c>
      <c r="G39" s="872">
        <v>5</v>
      </c>
      <c r="H39" s="872">
        <v>6</v>
      </c>
      <c r="I39" s="872">
        <v>7</v>
      </c>
      <c r="J39" s="872">
        <v>8</v>
      </c>
      <c r="K39" s="872">
        <v>9</v>
      </c>
      <c r="L39" s="873">
        <v>6</v>
      </c>
      <c r="M39" s="948" t="s">
        <v>548</v>
      </c>
      <c r="N39" s="949"/>
      <c r="O39" s="949"/>
      <c r="P39" s="949"/>
      <c r="Q39" s="950"/>
      <c r="R39" s="920" t="s">
        <v>546</v>
      </c>
      <c r="S39" s="920"/>
      <c r="T39" s="920"/>
      <c r="U39" s="920"/>
      <c r="V39" s="920"/>
      <c r="W39" s="874" t="s">
        <v>549</v>
      </c>
      <c r="X39" s="875" t="s">
        <v>550</v>
      </c>
      <c r="Y39" s="185" t="s">
        <v>27</v>
      </c>
      <c r="Z39" s="879">
        <v>2800000</v>
      </c>
      <c r="AA39" s="877">
        <v>10.68</v>
      </c>
      <c r="AB39" s="670"/>
    </row>
    <row r="40" spans="1:28" ht="37.5" customHeight="1">
      <c r="A40" s="170"/>
      <c r="B40" s="171">
        <f t="shared" si="0"/>
        <v>8</v>
      </c>
      <c r="C40" s="871">
        <v>1</v>
      </c>
      <c r="D40" s="872">
        <v>2</v>
      </c>
      <c r="E40" s="872">
        <v>3</v>
      </c>
      <c r="F40" s="872">
        <v>4</v>
      </c>
      <c r="G40" s="872">
        <v>5</v>
      </c>
      <c r="H40" s="872">
        <v>6</v>
      </c>
      <c r="I40" s="872">
        <v>7</v>
      </c>
      <c r="J40" s="872">
        <v>8</v>
      </c>
      <c r="K40" s="872">
        <v>9</v>
      </c>
      <c r="L40" s="873">
        <v>6</v>
      </c>
      <c r="M40" s="880" t="s">
        <v>548</v>
      </c>
      <c r="N40" s="881"/>
      <c r="O40" s="881"/>
      <c r="P40" s="881"/>
      <c r="Q40" s="882"/>
      <c r="R40" s="880" t="s">
        <v>548</v>
      </c>
      <c r="S40" s="881"/>
      <c r="T40" s="881"/>
      <c r="U40" s="881"/>
      <c r="V40" s="882"/>
      <c r="W40" s="874" t="s">
        <v>549</v>
      </c>
      <c r="X40" s="875" t="s">
        <v>550</v>
      </c>
      <c r="Y40" s="185" t="s">
        <v>557</v>
      </c>
      <c r="Z40" s="879">
        <v>300000</v>
      </c>
      <c r="AA40" s="877">
        <v>10.68</v>
      </c>
      <c r="AB40" s="671"/>
    </row>
    <row r="41" spans="1:28" ht="37.5" customHeight="1">
      <c r="A41" s="170"/>
      <c r="B41" s="171">
        <f t="shared" si="0"/>
        <v>9</v>
      </c>
      <c r="C41" s="871">
        <v>1</v>
      </c>
      <c r="D41" s="872">
        <v>2</v>
      </c>
      <c r="E41" s="872">
        <v>3</v>
      </c>
      <c r="F41" s="872">
        <v>4</v>
      </c>
      <c r="G41" s="872">
        <v>5</v>
      </c>
      <c r="H41" s="872">
        <v>6</v>
      </c>
      <c r="I41" s="872">
        <v>7</v>
      </c>
      <c r="J41" s="872">
        <v>8</v>
      </c>
      <c r="K41" s="872">
        <v>9</v>
      </c>
      <c r="L41" s="873">
        <v>6</v>
      </c>
      <c r="M41" s="880" t="s">
        <v>548</v>
      </c>
      <c r="N41" s="881"/>
      <c r="O41" s="881"/>
      <c r="P41" s="881"/>
      <c r="Q41" s="882"/>
      <c r="R41" s="880" t="s">
        <v>548</v>
      </c>
      <c r="S41" s="881"/>
      <c r="T41" s="881"/>
      <c r="U41" s="881"/>
      <c r="V41" s="882"/>
      <c r="W41" s="874" t="s">
        <v>549</v>
      </c>
      <c r="X41" s="875" t="s">
        <v>550</v>
      </c>
      <c r="Y41" s="185" t="s">
        <v>558</v>
      </c>
      <c r="Z41" s="672" t="s">
        <v>560</v>
      </c>
      <c r="AA41" s="668"/>
      <c r="AB41" s="671"/>
    </row>
    <row r="42" spans="1:28" ht="37.5" customHeight="1">
      <c r="A42" s="170"/>
      <c r="B42" s="171">
        <f t="shared" si="0"/>
        <v>10</v>
      </c>
      <c r="C42" s="181"/>
      <c r="D42" s="182"/>
      <c r="E42" s="182"/>
      <c r="F42" s="182"/>
      <c r="G42" s="182"/>
      <c r="H42" s="182"/>
      <c r="I42" s="182"/>
      <c r="J42" s="182"/>
      <c r="K42" s="182"/>
      <c r="L42" s="183"/>
      <c r="M42" s="931"/>
      <c r="N42" s="931"/>
      <c r="O42" s="931"/>
      <c r="P42" s="931"/>
      <c r="Q42" s="931"/>
      <c r="R42" s="901"/>
      <c r="S42" s="902"/>
      <c r="T42" s="902"/>
      <c r="U42" s="902"/>
      <c r="V42" s="903"/>
      <c r="W42" s="184"/>
      <c r="X42" s="185"/>
      <c r="Y42" s="185"/>
      <c r="Z42" s="672"/>
      <c r="AA42" s="668"/>
      <c r="AB42" s="671"/>
    </row>
    <row r="43" spans="1:28" ht="37.5" customHeight="1">
      <c r="A43" s="170"/>
      <c r="B43" s="171">
        <f t="shared" si="0"/>
        <v>11</v>
      </c>
      <c r="C43" s="181"/>
      <c r="D43" s="182"/>
      <c r="E43" s="182"/>
      <c r="F43" s="182"/>
      <c r="G43" s="182"/>
      <c r="H43" s="182"/>
      <c r="I43" s="182"/>
      <c r="J43" s="182"/>
      <c r="K43" s="182"/>
      <c r="L43" s="183"/>
      <c r="M43" s="931"/>
      <c r="N43" s="931"/>
      <c r="O43" s="931"/>
      <c r="P43" s="931"/>
      <c r="Q43" s="931"/>
      <c r="R43" s="901"/>
      <c r="S43" s="902"/>
      <c r="T43" s="902"/>
      <c r="U43" s="902"/>
      <c r="V43" s="903"/>
      <c r="W43" s="184"/>
      <c r="X43" s="185"/>
      <c r="Y43" s="185"/>
      <c r="Z43" s="672"/>
      <c r="AA43" s="668"/>
      <c r="AB43" s="671"/>
    </row>
    <row r="44" spans="1:28" ht="37.5" customHeight="1">
      <c r="A44" s="170"/>
      <c r="B44" s="171">
        <f t="shared" si="0"/>
        <v>12</v>
      </c>
      <c r="C44" s="181"/>
      <c r="D44" s="182"/>
      <c r="E44" s="182"/>
      <c r="F44" s="182"/>
      <c r="G44" s="182"/>
      <c r="H44" s="182"/>
      <c r="I44" s="182"/>
      <c r="J44" s="182"/>
      <c r="K44" s="182"/>
      <c r="L44" s="183"/>
      <c r="M44" s="931"/>
      <c r="N44" s="931"/>
      <c r="O44" s="931"/>
      <c r="P44" s="931"/>
      <c r="Q44" s="931"/>
      <c r="R44" s="901"/>
      <c r="S44" s="902"/>
      <c r="T44" s="902"/>
      <c r="U44" s="902"/>
      <c r="V44" s="903"/>
      <c r="W44" s="184"/>
      <c r="X44" s="185"/>
      <c r="Y44" s="185"/>
      <c r="Z44" s="672"/>
      <c r="AA44" s="668"/>
      <c r="AB44" s="671"/>
    </row>
    <row r="45" spans="1:28" ht="37.5" customHeight="1">
      <c r="A45" s="170"/>
      <c r="B45" s="171">
        <f t="shared" si="0"/>
        <v>13</v>
      </c>
      <c r="C45" s="181"/>
      <c r="D45" s="182"/>
      <c r="E45" s="182"/>
      <c r="F45" s="182"/>
      <c r="G45" s="182"/>
      <c r="H45" s="182"/>
      <c r="I45" s="182"/>
      <c r="J45" s="182"/>
      <c r="K45" s="182"/>
      <c r="L45" s="183"/>
      <c r="M45" s="931"/>
      <c r="N45" s="931"/>
      <c r="O45" s="931"/>
      <c r="P45" s="931"/>
      <c r="Q45" s="931"/>
      <c r="R45" s="901"/>
      <c r="S45" s="902"/>
      <c r="T45" s="902"/>
      <c r="U45" s="902"/>
      <c r="V45" s="903"/>
      <c r="W45" s="184"/>
      <c r="X45" s="185"/>
      <c r="Y45" s="185"/>
      <c r="Z45" s="672"/>
      <c r="AA45" s="668"/>
      <c r="AB45" s="671"/>
    </row>
    <row r="46" spans="1:28" ht="37.5" customHeight="1">
      <c r="A46" s="170"/>
      <c r="B46" s="171">
        <f t="shared" si="0"/>
        <v>14</v>
      </c>
      <c r="C46" s="181"/>
      <c r="D46" s="182"/>
      <c r="E46" s="182"/>
      <c r="F46" s="182"/>
      <c r="G46" s="182"/>
      <c r="H46" s="182"/>
      <c r="I46" s="182"/>
      <c r="J46" s="182"/>
      <c r="K46" s="182"/>
      <c r="L46" s="183"/>
      <c r="M46" s="931"/>
      <c r="N46" s="931"/>
      <c r="O46" s="931"/>
      <c r="P46" s="931"/>
      <c r="Q46" s="931"/>
      <c r="R46" s="901"/>
      <c r="S46" s="902"/>
      <c r="T46" s="902"/>
      <c r="U46" s="902"/>
      <c r="V46" s="903"/>
      <c r="W46" s="184"/>
      <c r="X46" s="185"/>
      <c r="Y46" s="185"/>
      <c r="Z46" s="672"/>
      <c r="AA46" s="668"/>
      <c r="AB46" s="671"/>
    </row>
    <row r="47" spans="1:28" ht="37.5" customHeight="1">
      <c r="A47" s="170"/>
      <c r="B47" s="171">
        <f t="shared" si="0"/>
        <v>15</v>
      </c>
      <c r="C47" s="181"/>
      <c r="D47" s="182"/>
      <c r="E47" s="182"/>
      <c r="F47" s="182"/>
      <c r="G47" s="182"/>
      <c r="H47" s="182"/>
      <c r="I47" s="182"/>
      <c r="J47" s="182"/>
      <c r="K47" s="182"/>
      <c r="L47" s="183"/>
      <c r="M47" s="931"/>
      <c r="N47" s="931"/>
      <c r="O47" s="931"/>
      <c r="P47" s="931"/>
      <c r="Q47" s="931"/>
      <c r="R47" s="901"/>
      <c r="S47" s="902"/>
      <c r="T47" s="902"/>
      <c r="U47" s="902"/>
      <c r="V47" s="903"/>
      <c r="W47" s="184"/>
      <c r="X47" s="185"/>
      <c r="Y47" s="185"/>
      <c r="Z47" s="672"/>
      <c r="AA47" s="668"/>
      <c r="AB47" s="671"/>
    </row>
    <row r="48" spans="1:28" ht="37.5" customHeight="1">
      <c r="A48" s="170"/>
      <c r="B48" s="171">
        <f t="shared" si="0"/>
        <v>16</v>
      </c>
      <c r="C48" s="181"/>
      <c r="D48" s="182"/>
      <c r="E48" s="182"/>
      <c r="F48" s="182"/>
      <c r="G48" s="182"/>
      <c r="H48" s="182"/>
      <c r="I48" s="182"/>
      <c r="J48" s="182"/>
      <c r="K48" s="182"/>
      <c r="L48" s="183"/>
      <c r="M48" s="931"/>
      <c r="N48" s="931"/>
      <c r="O48" s="931"/>
      <c r="P48" s="931"/>
      <c r="Q48" s="931"/>
      <c r="R48" s="901"/>
      <c r="S48" s="902"/>
      <c r="T48" s="902"/>
      <c r="U48" s="902"/>
      <c r="V48" s="903"/>
      <c r="W48" s="184"/>
      <c r="X48" s="185"/>
      <c r="Y48" s="185"/>
      <c r="Z48" s="672"/>
      <c r="AA48" s="668"/>
      <c r="AB48" s="671"/>
    </row>
    <row r="49" spans="1:28" ht="37.5" customHeight="1">
      <c r="A49" s="170"/>
      <c r="B49" s="171">
        <f t="shared" si="0"/>
        <v>17</v>
      </c>
      <c r="C49" s="181"/>
      <c r="D49" s="182"/>
      <c r="E49" s="182"/>
      <c r="F49" s="182"/>
      <c r="G49" s="182"/>
      <c r="H49" s="182"/>
      <c r="I49" s="182"/>
      <c r="J49" s="182"/>
      <c r="K49" s="182"/>
      <c r="L49" s="183"/>
      <c r="M49" s="931"/>
      <c r="N49" s="931"/>
      <c r="O49" s="931"/>
      <c r="P49" s="931"/>
      <c r="Q49" s="931"/>
      <c r="R49" s="901"/>
      <c r="S49" s="902"/>
      <c r="T49" s="902"/>
      <c r="U49" s="902"/>
      <c r="V49" s="903"/>
      <c r="W49" s="184"/>
      <c r="X49" s="185"/>
      <c r="Y49" s="185"/>
      <c r="Z49" s="672"/>
      <c r="AA49" s="668"/>
      <c r="AB49" s="671"/>
    </row>
    <row r="50" spans="1:28" ht="37.5" customHeight="1">
      <c r="A50" s="170"/>
      <c r="B50" s="171">
        <f t="shared" si="0"/>
        <v>18</v>
      </c>
      <c r="C50" s="181"/>
      <c r="D50" s="182"/>
      <c r="E50" s="182"/>
      <c r="F50" s="182"/>
      <c r="G50" s="182"/>
      <c r="H50" s="182"/>
      <c r="I50" s="182"/>
      <c r="J50" s="182"/>
      <c r="K50" s="182"/>
      <c r="L50" s="183"/>
      <c r="M50" s="931"/>
      <c r="N50" s="931"/>
      <c r="O50" s="931"/>
      <c r="P50" s="931"/>
      <c r="Q50" s="931"/>
      <c r="R50" s="901"/>
      <c r="S50" s="902"/>
      <c r="T50" s="902"/>
      <c r="U50" s="902"/>
      <c r="V50" s="903"/>
      <c r="W50" s="184"/>
      <c r="X50" s="185"/>
      <c r="Y50" s="185"/>
      <c r="Z50" s="672"/>
      <c r="AA50" s="668"/>
      <c r="AB50" s="671"/>
    </row>
    <row r="51" spans="1:28" ht="37.5" customHeight="1">
      <c r="A51" s="170"/>
      <c r="B51" s="171">
        <f t="shared" si="0"/>
        <v>19</v>
      </c>
      <c r="C51" s="181"/>
      <c r="D51" s="182"/>
      <c r="E51" s="182"/>
      <c r="F51" s="182"/>
      <c r="G51" s="182"/>
      <c r="H51" s="182"/>
      <c r="I51" s="182"/>
      <c r="J51" s="182"/>
      <c r="K51" s="182"/>
      <c r="L51" s="183"/>
      <c r="M51" s="931"/>
      <c r="N51" s="931"/>
      <c r="O51" s="931"/>
      <c r="P51" s="931"/>
      <c r="Q51" s="931"/>
      <c r="R51" s="901"/>
      <c r="S51" s="902"/>
      <c r="T51" s="902"/>
      <c r="U51" s="902"/>
      <c r="V51" s="903"/>
      <c r="W51" s="184"/>
      <c r="X51" s="185"/>
      <c r="Y51" s="185"/>
      <c r="Z51" s="672"/>
      <c r="AA51" s="668"/>
      <c r="AB51" s="671"/>
    </row>
    <row r="52" spans="1:28" ht="37.5" customHeight="1">
      <c r="A52" s="170"/>
      <c r="B52" s="171">
        <f t="shared" si="0"/>
        <v>20</v>
      </c>
      <c r="C52" s="181"/>
      <c r="D52" s="182"/>
      <c r="E52" s="182"/>
      <c r="F52" s="182"/>
      <c r="G52" s="182"/>
      <c r="H52" s="182"/>
      <c r="I52" s="182"/>
      <c r="J52" s="182"/>
      <c r="K52" s="182"/>
      <c r="L52" s="183"/>
      <c r="M52" s="931"/>
      <c r="N52" s="931"/>
      <c r="O52" s="931"/>
      <c r="P52" s="931"/>
      <c r="Q52" s="931"/>
      <c r="R52" s="901"/>
      <c r="S52" s="902"/>
      <c r="T52" s="902"/>
      <c r="U52" s="902"/>
      <c r="V52" s="903"/>
      <c r="W52" s="184"/>
      <c r="X52" s="185"/>
      <c r="Y52" s="185"/>
      <c r="Z52" s="672"/>
      <c r="AA52" s="668"/>
      <c r="AB52" s="671"/>
    </row>
    <row r="53" spans="1:28" ht="37.5" customHeight="1">
      <c r="A53" s="170"/>
      <c r="B53" s="171">
        <f t="shared" si="0"/>
        <v>21</v>
      </c>
      <c r="C53" s="181"/>
      <c r="D53" s="182"/>
      <c r="E53" s="182"/>
      <c r="F53" s="182"/>
      <c r="G53" s="182"/>
      <c r="H53" s="182"/>
      <c r="I53" s="182"/>
      <c r="J53" s="182"/>
      <c r="K53" s="182"/>
      <c r="L53" s="183"/>
      <c r="M53" s="931"/>
      <c r="N53" s="931"/>
      <c r="O53" s="931"/>
      <c r="P53" s="931"/>
      <c r="Q53" s="931"/>
      <c r="R53" s="901"/>
      <c r="S53" s="902"/>
      <c r="T53" s="902"/>
      <c r="U53" s="902"/>
      <c r="V53" s="903"/>
      <c r="W53" s="184"/>
      <c r="X53" s="185"/>
      <c r="Y53" s="185"/>
      <c r="Z53" s="672"/>
      <c r="AA53" s="668"/>
      <c r="AB53" s="671"/>
    </row>
    <row r="54" spans="1:28" ht="37.5" customHeight="1">
      <c r="A54" s="170"/>
      <c r="B54" s="171">
        <f t="shared" si="0"/>
        <v>22</v>
      </c>
      <c r="C54" s="181"/>
      <c r="D54" s="182"/>
      <c r="E54" s="182"/>
      <c r="F54" s="182"/>
      <c r="G54" s="182"/>
      <c r="H54" s="182"/>
      <c r="I54" s="182"/>
      <c r="J54" s="182"/>
      <c r="K54" s="182"/>
      <c r="L54" s="183"/>
      <c r="M54" s="931"/>
      <c r="N54" s="931"/>
      <c r="O54" s="931"/>
      <c r="P54" s="931"/>
      <c r="Q54" s="931"/>
      <c r="R54" s="901"/>
      <c r="S54" s="902"/>
      <c r="T54" s="902"/>
      <c r="U54" s="902"/>
      <c r="V54" s="903"/>
      <c r="W54" s="184"/>
      <c r="X54" s="185"/>
      <c r="Y54" s="185"/>
      <c r="Z54" s="672"/>
      <c r="AA54" s="668"/>
      <c r="AB54" s="671"/>
    </row>
    <row r="55" spans="1:28" ht="37.5" customHeight="1">
      <c r="A55" s="170"/>
      <c r="B55" s="171">
        <f t="shared" si="0"/>
        <v>23</v>
      </c>
      <c r="C55" s="181"/>
      <c r="D55" s="182"/>
      <c r="E55" s="182"/>
      <c r="F55" s="182"/>
      <c r="G55" s="182"/>
      <c r="H55" s="182"/>
      <c r="I55" s="182"/>
      <c r="J55" s="182"/>
      <c r="K55" s="182"/>
      <c r="L55" s="183"/>
      <c r="M55" s="931"/>
      <c r="N55" s="931"/>
      <c r="O55" s="931"/>
      <c r="P55" s="931"/>
      <c r="Q55" s="931"/>
      <c r="R55" s="901"/>
      <c r="S55" s="902"/>
      <c r="T55" s="902"/>
      <c r="U55" s="902"/>
      <c r="V55" s="903"/>
      <c r="W55" s="184"/>
      <c r="X55" s="185"/>
      <c r="Y55" s="185"/>
      <c r="Z55" s="672"/>
      <c r="AA55" s="668"/>
      <c r="AB55" s="671"/>
    </row>
    <row r="56" spans="1:28" ht="37.5" customHeight="1">
      <c r="A56" s="170"/>
      <c r="B56" s="171">
        <f t="shared" si="0"/>
        <v>24</v>
      </c>
      <c r="C56" s="181"/>
      <c r="D56" s="182"/>
      <c r="E56" s="182"/>
      <c r="F56" s="182"/>
      <c r="G56" s="182"/>
      <c r="H56" s="182"/>
      <c r="I56" s="182"/>
      <c r="J56" s="182"/>
      <c r="K56" s="182"/>
      <c r="L56" s="183"/>
      <c r="M56" s="931"/>
      <c r="N56" s="931"/>
      <c r="O56" s="931"/>
      <c r="P56" s="931"/>
      <c r="Q56" s="931"/>
      <c r="R56" s="901"/>
      <c r="S56" s="902"/>
      <c r="T56" s="902"/>
      <c r="U56" s="902"/>
      <c r="V56" s="903"/>
      <c r="W56" s="184"/>
      <c r="X56" s="185"/>
      <c r="Y56" s="185"/>
      <c r="Z56" s="672"/>
      <c r="AA56" s="668"/>
      <c r="AB56" s="671"/>
    </row>
    <row r="57" spans="1:28" ht="37.5" customHeight="1">
      <c r="A57" s="170"/>
      <c r="B57" s="171">
        <f t="shared" si="0"/>
        <v>25</v>
      </c>
      <c r="C57" s="181"/>
      <c r="D57" s="182"/>
      <c r="E57" s="182"/>
      <c r="F57" s="182"/>
      <c r="G57" s="182"/>
      <c r="H57" s="182"/>
      <c r="I57" s="182"/>
      <c r="J57" s="182"/>
      <c r="K57" s="182"/>
      <c r="L57" s="183"/>
      <c r="M57" s="931"/>
      <c r="N57" s="931"/>
      <c r="O57" s="931"/>
      <c r="P57" s="931"/>
      <c r="Q57" s="931"/>
      <c r="R57" s="901"/>
      <c r="S57" s="902"/>
      <c r="T57" s="902"/>
      <c r="U57" s="902"/>
      <c r="V57" s="903"/>
      <c r="W57" s="184"/>
      <c r="X57" s="185"/>
      <c r="Y57" s="185"/>
      <c r="Z57" s="672"/>
      <c r="AA57" s="668"/>
      <c r="AB57" s="671"/>
    </row>
    <row r="58" spans="1:28" ht="37.5" customHeight="1">
      <c r="A58" s="170"/>
      <c r="B58" s="171">
        <f t="shared" si="0"/>
        <v>26</v>
      </c>
      <c r="C58" s="181"/>
      <c r="D58" s="182"/>
      <c r="E58" s="182"/>
      <c r="F58" s="182"/>
      <c r="G58" s="182"/>
      <c r="H58" s="182"/>
      <c r="I58" s="182"/>
      <c r="J58" s="182"/>
      <c r="K58" s="182"/>
      <c r="L58" s="183"/>
      <c r="M58" s="931"/>
      <c r="N58" s="931"/>
      <c r="O58" s="931"/>
      <c r="P58" s="931"/>
      <c r="Q58" s="931"/>
      <c r="R58" s="901"/>
      <c r="S58" s="902"/>
      <c r="T58" s="902"/>
      <c r="U58" s="902"/>
      <c r="V58" s="903"/>
      <c r="W58" s="184"/>
      <c r="X58" s="185"/>
      <c r="Y58" s="185"/>
      <c r="Z58" s="672"/>
      <c r="AA58" s="668"/>
      <c r="AB58" s="671"/>
    </row>
    <row r="59" spans="1:28" ht="37.5" customHeight="1">
      <c r="A59" s="170"/>
      <c r="B59" s="171">
        <f t="shared" si="0"/>
        <v>27</v>
      </c>
      <c r="C59" s="181"/>
      <c r="D59" s="182"/>
      <c r="E59" s="182"/>
      <c r="F59" s="182"/>
      <c r="G59" s="182"/>
      <c r="H59" s="182"/>
      <c r="I59" s="182"/>
      <c r="J59" s="182"/>
      <c r="K59" s="182"/>
      <c r="L59" s="183"/>
      <c r="M59" s="931"/>
      <c r="N59" s="931"/>
      <c r="O59" s="931"/>
      <c r="P59" s="931"/>
      <c r="Q59" s="931"/>
      <c r="R59" s="901"/>
      <c r="S59" s="902"/>
      <c r="T59" s="902"/>
      <c r="U59" s="902"/>
      <c r="V59" s="903"/>
      <c r="W59" s="184"/>
      <c r="X59" s="185"/>
      <c r="Y59" s="185"/>
      <c r="Z59" s="672"/>
      <c r="AA59" s="668"/>
      <c r="AB59" s="671"/>
    </row>
    <row r="60" spans="1:28" ht="37.5" customHeight="1">
      <c r="A60" s="170"/>
      <c r="B60" s="171">
        <f t="shared" si="0"/>
        <v>28</v>
      </c>
      <c r="C60" s="181"/>
      <c r="D60" s="182"/>
      <c r="E60" s="182"/>
      <c r="F60" s="182"/>
      <c r="G60" s="182"/>
      <c r="H60" s="182"/>
      <c r="I60" s="182"/>
      <c r="J60" s="182"/>
      <c r="K60" s="182"/>
      <c r="L60" s="183"/>
      <c r="M60" s="931"/>
      <c r="N60" s="931"/>
      <c r="O60" s="931"/>
      <c r="P60" s="931"/>
      <c r="Q60" s="931"/>
      <c r="R60" s="901"/>
      <c r="S60" s="902"/>
      <c r="T60" s="902"/>
      <c r="U60" s="902"/>
      <c r="V60" s="903"/>
      <c r="W60" s="184"/>
      <c r="X60" s="185"/>
      <c r="Y60" s="185"/>
      <c r="Z60" s="672"/>
      <c r="AA60" s="668"/>
      <c r="AB60" s="671"/>
    </row>
    <row r="61" spans="1:28" ht="37.5" customHeight="1">
      <c r="A61" s="170"/>
      <c r="B61" s="171">
        <f t="shared" si="0"/>
        <v>29</v>
      </c>
      <c r="C61" s="181"/>
      <c r="D61" s="182"/>
      <c r="E61" s="182"/>
      <c r="F61" s="182"/>
      <c r="G61" s="182"/>
      <c r="H61" s="182"/>
      <c r="I61" s="182"/>
      <c r="J61" s="182"/>
      <c r="K61" s="182"/>
      <c r="L61" s="183"/>
      <c r="M61" s="931"/>
      <c r="N61" s="931"/>
      <c r="O61" s="931"/>
      <c r="P61" s="931"/>
      <c r="Q61" s="931"/>
      <c r="R61" s="901"/>
      <c r="S61" s="902"/>
      <c r="T61" s="902"/>
      <c r="U61" s="902"/>
      <c r="V61" s="903"/>
      <c r="W61" s="184"/>
      <c r="X61" s="185"/>
      <c r="Y61" s="185"/>
      <c r="Z61" s="672"/>
      <c r="AA61" s="668"/>
      <c r="AB61" s="671"/>
    </row>
    <row r="62" spans="1:28" ht="37.5" customHeight="1">
      <c r="A62" s="170"/>
      <c r="B62" s="171">
        <f t="shared" si="0"/>
        <v>30</v>
      </c>
      <c r="C62" s="181"/>
      <c r="D62" s="182"/>
      <c r="E62" s="182"/>
      <c r="F62" s="182"/>
      <c r="G62" s="182"/>
      <c r="H62" s="182"/>
      <c r="I62" s="182"/>
      <c r="J62" s="182"/>
      <c r="K62" s="182"/>
      <c r="L62" s="183"/>
      <c r="M62" s="931"/>
      <c r="N62" s="931"/>
      <c r="O62" s="931"/>
      <c r="P62" s="931"/>
      <c r="Q62" s="931"/>
      <c r="R62" s="901"/>
      <c r="S62" s="902"/>
      <c r="T62" s="902"/>
      <c r="U62" s="902"/>
      <c r="V62" s="903"/>
      <c r="W62" s="184"/>
      <c r="X62" s="185"/>
      <c r="Y62" s="185"/>
      <c r="Z62" s="672"/>
      <c r="AA62" s="668"/>
      <c r="AB62" s="671"/>
    </row>
    <row r="63" spans="1:28" ht="37.5" customHeight="1">
      <c r="A63" s="170"/>
      <c r="B63" s="171">
        <f t="shared" si="0"/>
        <v>31</v>
      </c>
      <c r="C63" s="181"/>
      <c r="D63" s="182"/>
      <c r="E63" s="182"/>
      <c r="F63" s="182"/>
      <c r="G63" s="182"/>
      <c r="H63" s="182"/>
      <c r="I63" s="182"/>
      <c r="J63" s="182"/>
      <c r="K63" s="182"/>
      <c r="L63" s="183"/>
      <c r="M63" s="931"/>
      <c r="N63" s="931"/>
      <c r="O63" s="931"/>
      <c r="P63" s="931"/>
      <c r="Q63" s="931"/>
      <c r="R63" s="901"/>
      <c r="S63" s="902"/>
      <c r="T63" s="902"/>
      <c r="U63" s="902"/>
      <c r="V63" s="903"/>
      <c r="W63" s="184"/>
      <c r="X63" s="185"/>
      <c r="Y63" s="185"/>
      <c r="Z63" s="672"/>
      <c r="AA63" s="668"/>
      <c r="AB63" s="671"/>
    </row>
    <row r="64" spans="1:28" ht="37.5" customHeight="1">
      <c r="A64" s="170"/>
      <c r="B64" s="171">
        <f t="shared" si="0"/>
        <v>32</v>
      </c>
      <c r="C64" s="181"/>
      <c r="D64" s="182"/>
      <c r="E64" s="182"/>
      <c r="F64" s="182"/>
      <c r="G64" s="182"/>
      <c r="H64" s="182"/>
      <c r="I64" s="182"/>
      <c r="J64" s="182"/>
      <c r="K64" s="182"/>
      <c r="L64" s="183"/>
      <c r="M64" s="931"/>
      <c r="N64" s="931"/>
      <c r="O64" s="931"/>
      <c r="P64" s="931"/>
      <c r="Q64" s="931"/>
      <c r="R64" s="901"/>
      <c r="S64" s="902"/>
      <c r="T64" s="902"/>
      <c r="U64" s="902"/>
      <c r="V64" s="903"/>
      <c r="W64" s="184"/>
      <c r="X64" s="185"/>
      <c r="Y64" s="185"/>
      <c r="Z64" s="672"/>
      <c r="AA64" s="668"/>
      <c r="AB64" s="671"/>
    </row>
    <row r="65" spans="1:28" ht="37.5" customHeight="1">
      <c r="A65" s="170"/>
      <c r="B65" s="171">
        <f t="shared" si="0"/>
        <v>33</v>
      </c>
      <c r="C65" s="181"/>
      <c r="D65" s="182"/>
      <c r="E65" s="182"/>
      <c r="F65" s="182"/>
      <c r="G65" s="182"/>
      <c r="H65" s="182"/>
      <c r="I65" s="182"/>
      <c r="J65" s="182"/>
      <c r="K65" s="182"/>
      <c r="L65" s="183"/>
      <c r="M65" s="931"/>
      <c r="N65" s="931"/>
      <c r="O65" s="931"/>
      <c r="P65" s="931"/>
      <c r="Q65" s="931"/>
      <c r="R65" s="901"/>
      <c r="S65" s="902"/>
      <c r="T65" s="902"/>
      <c r="U65" s="902"/>
      <c r="V65" s="903"/>
      <c r="W65" s="184"/>
      <c r="X65" s="185"/>
      <c r="Y65" s="185"/>
      <c r="Z65" s="672"/>
      <c r="AA65" s="668"/>
      <c r="AB65" s="671"/>
    </row>
    <row r="66" spans="1:28" ht="37.5" customHeight="1">
      <c r="A66" s="170"/>
      <c r="B66" s="171">
        <f t="shared" si="0"/>
        <v>34</v>
      </c>
      <c r="C66" s="181"/>
      <c r="D66" s="182"/>
      <c r="E66" s="182"/>
      <c r="F66" s="182"/>
      <c r="G66" s="182"/>
      <c r="H66" s="182"/>
      <c r="I66" s="182"/>
      <c r="J66" s="182"/>
      <c r="K66" s="182"/>
      <c r="L66" s="183"/>
      <c r="M66" s="931"/>
      <c r="N66" s="931"/>
      <c r="O66" s="931"/>
      <c r="P66" s="931"/>
      <c r="Q66" s="931"/>
      <c r="R66" s="901"/>
      <c r="S66" s="902"/>
      <c r="T66" s="902"/>
      <c r="U66" s="902"/>
      <c r="V66" s="903"/>
      <c r="W66" s="184"/>
      <c r="X66" s="185"/>
      <c r="Y66" s="185"/>
      <c r="Z66" s="672"/>
      <c r="AA66" s="668"/>
      <c r="AB66" s="671"/>
    </row>
    <row r="67" spans="1:28" ht="37.5" customHeight="1">
      <c r="A67" s="170"/>
      <c r="B67" s="171">
        <f t="shared" si="0"/>
        <v>35</v>
      </c>
      <c r="C67" s="181"/>
      <c r="D67" s="182"/>
      <c r="E67" s="182"/>
      <c r="F67" s="182"/>
      <c r="G67" s="182"/>
      <c r="H67" s="182"/>
      <c r="I67" s="182"/>
      <c r="J67" s="182"/>
      <c r="K67" s="182"/>
      <c r="L67" s="183"/>
      <c r="M67" s="931"/>
      <c r="N67" s="931"/>
      <c r="O67" s="931"/>
      <c r="P67" s="931"/>
      <c r="Q67" s="931"/>
      <c r="R67" s="901"/>
      <c r="S67" s="902"/>
      <c r="T67" s="902"/>
      <c r="U67" s="902"/>
      <c r="V67" s="903"/>
      <c r="W67" s="184"/>
      <c r="X67" s="185"/>
      <c r="Y67" s="185"/>
      <c r="Z67" s="672"/>
      <c r="AA67" s="668"/>
      <c r="AB67" s="671"/>
    </row>
    <row r="68" spans="1:28" ht="37.5" customHeight="1">
      <c r="A68" s="170"/>
      <c r="B68" s="171">
        <f t="shared" si="0"/>
        <v>36</v>
      </c>
      <c r="C68" s="181"/>
      <c r="D68" s="182"/>
      <c r="E68" s="182"/>
      <c r="F68" s="182"/>
      <c r="G68" s="182"/>
      <c r="H68" s="182"/>
      <c r="I68" s="182"/>
      <c r="J68" s="182"/>
      <c r="K68" s="182"/>
      <c r="L68" s="183"/>
      <c r="M68" s="931"/>
      <c r="N68" s="931"/>
      <c r="O68" s="931"/>
      <c r="P68" s="931"/>
      <c r="Q68" s="931"/>
      <c r="R68" s="901"/>
      <c r="S68" s="902"/>
      <c r="T68" s="902"/>
      <c r="U68" s="902"/>
      <c r="V68" s="903"/>
      <c r="W68" s="184"/>
      <c r="X68" s="185"/>
      <c r="Y68" s="185"/>
      <c r="Z68" s="672"/>
      <c r="AA68" s="668"/>
      <c r="AB68" s="671"/>
    </row>
    <row r="69" spans="1:28" ht="37.5" customHeight="1">
      <c r="A69" s="170"/>
      <c r="B69" s="171">
        <f t="shared" si="0"/>
        <v>37</v>
      </c>
      <c r="C69" s="181"/>
      <c r="D69" s="182"/>
      <c r="E69" s="182"/>
      <c r="F69" s="182"/>
      <c r="G69" s="182"/>
      <c r="H69" s="182"/>
      <c r="I69" s="182"/>
      <c r="J69" s="182"/>
      <c r="K69" s="182"/>
      <c r="L69" s="183"/>
      <c r="M69" s="931"/>
      <c r="N69" s="931"/>
      <c r="O69" s="931"/>
      <c r="P69" s="931"/>
      <c r="Q69" s="931"/>
      <c r="R69" s="901"/>
      <c r="S69" s="902"/>
      <c r="T69" s="902"/>
      <c r="U69" s="902"/>
      <c r="V69" s="903"/>
      <c r="W69" s="184"/>
      <c r="X69" s="185"/>
      <c r="Y69" s="185"/>
      <c r="Z69" s="672"/>
      <c r="AA69" s="668"/>
      <c r="AB69" s="671"/>
    </row>
    <row r="70" spans="1:28" ht="37.5" customHeight="1">
      <c r="A70" s="170"/>
      <c r="B70" s="171">
        <f t="shared" si="0"/>
        <v>38</v>
      </c>
      <c r="C70" s="181"/>
      <c r="D70" s="182"/>
      <c r="E70" s="182"/>
      <c r="F70" s="182"/>
      <c r="G70" s="182"/>
      <c r="H70" s="182"/>
      <c r="I70" s="182"/>
      <c r="J70" s="182"/>
      <c r="K70" s="182"/>
      <c r="L70" s="183"/>
      <c r="M70" s="931"/>
      <c r="N70" s="931"/>
      <c r="O70" s="931"/>
      <c r="P70" s="931"/>
      <c r="Q70" s="931"/>
      <c r="R70" s="901"/>
      <c r="S70" s="902"/>
      <c r="T70" s="902"/>
      <c r="U70" s="902"/>
      <c r="V70" s="903"/>
      <c r="W70" s="184"/>
      <c r="X70" s="185"/>
      <c r="Y70" s="185"/>
      <c r="Z70" s="672"/>
      <c r="AA70" s="668"/>
      <c r="AB70" s="671"/>
    </row>
    <row r="71" spans="1:28" ht="37.5" customHeight="1">
      <c r="A71" s="170"/>
      <c r="B71" s="171">
        <f t="shared" si="0"/>
        <v>39</v>
      </c>
      <c r="C71" s="181"/>
      <c r="D71" s="182"/>
      <c r="E71" s="182"/>
      <c r="F71" s="182"/>
      <c r="G71" s="182"/>
      <c r="H71" s="182"/>
      <c r="I71" s="182"/>
      <c r="J71" s="182"/>
      <c r="K71" s="182"/>
      <c r="L71" s="183"/>
      <c r="M71" s="931"/>
      <c r="N71" s="931"/>
      <c r="O71" s="931"/>
      <c r="P71" s="931"/>
      <c r="Q71" s="931"/>
      <c r="R71" s="901"/>
      <c r="S71" s="902"/>
      <c r="T71" s="902"/>
      <c r="U71" s="902"/>
      <c r="V71" s="903"/>
      <c r="W71" s="184"/>
      <c r="X71" s="185"/>
      <c r="Y71" s="185"/>
      <c r="Z71" s="672"/>
      <c r="AA71" s="668"/>
      <c r="AB71" s="671"/>
    </row>
    <row r="72" spans="1:28" ht="37.5" customHeight="1">
      <c r="A72" s="170"/>
      <c r="B72" s="171">
        <f t="shared" ref="B72:B98" si="1">B71+1</f>
        <v>40</v>
      </c>
      <c r="C72" s="181"/>
      <c r="D72" s="182"/>
      <c r="E72" s="182"/>
      <c r="F72" s="182"/>
      <c r="G72" s="182"/>
      <c r="H72" s="182"/>
      <c r="I72" s="182"/>
      <c r="J72" s="182"/>
      <c r="K72" s="182"/>
      <c r="L72" s="183"/>
      <c r="M72" s="931"/>
      <c r="N72" s="931"/>
      <c r="O72" s="931"/>
      <c r="P72" s="931"/>
      <c r="Q72" s="931"/>
      <c r="R72" s="901"/>
      <c r="S72" s="902"/>
      <c r="T72" s="902"/>
      <c r="U72" s="902"/>
      <c r="V72" s="903"/>
      <c r="W72" s="184"/>
      <c r="X72" s="185"/>
      <c r="Y72" s="185"/>
      <c r="Z72" s="672"/>
      <c r="AA72" s="668"/>
      <c r="AB72" s="671"/>
    </row>
    <row r="73" spans="1:28" ht="37.5" customHeight="1">
      <c r="A73" s="170"/>
      <c r="B73" s="171">
        <f t="shared" si="1"/>
        <v>41</v>
      </c>
      <c r="C73" s="181"/>
      <c r="D73" s="182"/>
      <c r="E73" s="182"/>
      <c r="F73" s="182"/>
      <c r="G73" s="182"/>
      <c r="H73" s="182"/>
      <c r="I73" s="182"/>
      <c r="J73" s="182"/>
      <c r="K73" s="182"/>
      <c r="L73" s="183"/>
      <c r="M73" s="931"/>
      <c r="N73" s="931"/>
      <c r="O73" s="931"/>
      <c r="P73" s="931"/>
      <c r="Q73" s="931"/>
      <c r="R73" s="901"/>
      <c r="S73" s="902"/>
      <c r="T73" s="902"/>
      <c r="U73" s="902"/>
      <c r="V73" s="903"/>
      <c r="W73" s="184"/>
      <c r="X73" s="185"/>
      <c r="Y73" s="185"/>
      <c r="Z73" s="672"/>
      <c r="AA73" s="668"/>
      <c r="AB73" s="671"/>
    </row>
    <row r="74" spans="1:28" ht="37.5" customHeight="1">
      <c r="A74" s="170"/>
      <c r="B74" s="171">
        <f t="shared" si="1"/>
        <v>42</v>
      </c>
      <c r="C74" s="181"/>
      <c r="D74" s="182"/>
      <c r="E74" s="182"/>
      <c r="F74" s="182"/>
      <c r="G74" s="182"/>
      <c r="H74" s="182"/>
      <c r="I74" s="182"/>
      <c r="J74" s="182"/>
      <c r="K74" s="182"/>
      <c r="L74" s="183"/>
      <c r="M74" s="931"/>
      <c r="N74" s="931"/>
      <c r="O74" s="931"/>
      <c r="P74" s="931"/>
      <c r="Q74" s="931"/>
      <c r="R74" s="901"/>
      <c r="S74" s="902"/>
      <c r="T74" s="902"/>
      <c r="U74" s="902"/>
      <c r="V74" s="903"/>
      <c r="W74" s="184"/>
      <c r="X74" s="185"/>
      <c r="Y74" s="185"/>
      <c r="Z74" s="672"/>
      <c r="AA74" s="668"/>
      <c r="AB74" s="671"/>
    </row>
    <row r="75" spans="1:28" ht="37.5" customHeight="1">
      <c r="A75" s="170"/>
      <c r="B75" s="171">
        <f t="shared" si="1"/>
        <v>43</v>
      </c>
      <c r="C75" s="181"/>
      <c r="D75" s="182"/>
      <c r="E75" s="182"/>
      <c r="F75" s="182"/>
      <c r="G75" s="182"/>
      <c r="H75" s="182"/>
      <c r="I75" s="182"/>
      <c r="J75" s="182"/>
      <c r="K75" s="182"/>
      <c r="L75" s="183"/>
      <c r="M75" s="931"/>
      <c r="N75" s="931"/>
      <c r="O75" s="931"/>
      <c r="P75" s="931"/>
      <c r="Q75" s="931"/>
      <c r="R75" s="901"/>
      <c r="S75" s="902"/>
      <c r="T75" s="902"/>
      <c r="U75" s="902"/>
      <c r="V75" s="903"/>
      <c r="W75" s="184"/>
      <c r="X75" s="185"/>
      <c r="Y75" s="185"/>
      <c r="Z75" s="672"/>
      <c r="AA75" s="668"/>
      <c r="AB75" s="671"/>
    </row>
    <row r="76" spans="1:28" ht="37.5" customHeight="1">
      <c r="A76" s="170"/>
      <c r="B76" s="171">
        <f t="shared" si="1"/>
        <v>44</v>
      </c>
      <c r="C76" s="181"/>
      <c r="D76" s="182"/>
      <c r="E76" s="182"/>
      <c r="F76" s="182"/>
      <c r="G76" s="182"/>
      <c r="H76" s="182"/>
      <c r="I76" s="182"/>
      <c r="J76" s="182"/>
      <c r="K76" s="182"/>
      <c r="L76" s="183"/>
      <c r="M76" s="931"/>
      <c r="N76" s="931"/>
      <c r="O76" s="931"/>
      <c r="P76" s="931"/>
      <c r="Q76" s="931"/>
      <c r="R76" s="901"/>
      <c r="S76" s="902"/>
      <c r="T76" s="902"/>
      <c r="U76" s="902"/>
      <c r="V76" s="903"/>
      <c r="W76" s="184"/>
      <c r="X76" s="185"/>
      <c r="Y76" s="185"/>
      <c r="Z76" s="672"/>
      <c r="AA76" s="668"/>
      <c r="AB76" s="671"/>
    </row>
    <row r="77" spans="1:28" ht="37.5" customHeight="1">
      <c r="A77" s="170"/>
      <c r="B77" s="171">
        <f t="shared" si="1"/>
        <v>45</v>
      </c>
      <c r="C77" s="181"/>
      <c r="D77" s="182"/>
      <c r="E77" s="182"/>
      <c r="F77" s="182"/>
      <c r="G77" s="182"/>
      <c r="H77" s="182"/>
      <c r="I77" s="182"/>
      <c r="J77" s="182"/>
      <c r="K77" s="182"/>
      <c r="L77" s="183"/>
      <c r="M77" s="931"/>
      <c r="N77" s="931"/>
      <c r="O77" s="931"/>
      <c r="P77" s="931"/>
      <c r="Q77" s="931"/>
      <c r="R77" s="901"/>
      <c r="S77" s="902"/>
      <c r="T77" s="902"/>
      <c r="U77" s="902"/>
      <c r="V77" s="903"/>
      <c r="W77" s="184"/>
      <c r="X77" s="185"/>
      <c r="Y77" s="185"/>
      <c r="Z77" s="672"/>
      <c r="AA77" s="668"/>
      <c r="AB77" s="671"/>
    </row>
    <row r="78" spans="1:28" ht="37.5" customHeight="1">
      <c r="A78" s="170"/>
      <c r="B78" s="171">
        <f t="shared" si="1"/>
        <v>46</v>
      </c>
      <c r="C78" s="181"/>
      <c r="D78" s="182"/>
      <c r="E78" s="182"/>
      <c r="F78" s="182"/>
      <c r="G78" s="182"/>
      <c r="H78" s="182"/>
      <c r="I78" s="182"/>
      <c r="J78" s="182"/>
      <c r="K78" s="182"/>
      <c r="L78" s="183"/>
      <c r="M78" s="931"/>
      <c r="N78" s="931"/>
      <c r="O78" s="931"/>
      <c r="P78" s="931"/>
      <c r="Q78" s="931"/>
      <c r="R78" s="901"/>
      <c r="S78" s="902"/>
      <c r="T78" s="902"/>
      <c r="U78" s="902"/>
      <c r="V78" s="903"/>
      <c r="W78" s="184"/>
      <c r="X78" s="185"/>
      <c r="Y78" s="185"/>
      <c r="Z78" s="672"/>
      <c r="AA78" s="668"/>
      <c r="AB78" s="671"/>
    </row>
    <row r="79" spans="1:28" ht="37.5" customHeight="1">
      <c r="A79" s="170"/>
      <c r="B79" s="171">
        <f t="shared" si="1"/>
        <v>47</v>
      </c>
      <c r="C79" s="181"/>
      <c r="D79" s="182"/>
      <c r="E79" s="182"/>
      <c r="F79" s="182"/>
      <c r="G79" s="182"/>
      <c r="H79" s="182"/>
      <c r="I79" s="182"/>
      <c r="J79" s="182"/>
      <c r="K79" s="182"/>
      <c r="L79" s="183"/>
      <c r="M79" s="931"/>
      <c r="N79" s="931"/>
      <c r="O79" s="931"/>
      <c r="P79" s="931"/>
      <c r="Q79" s="931"/>
      <c r="R79" s="901"/>
      <c r="S79" s="902"/>
      <c r="T79" s="902"/>
      <c r="U79" s="902"/>
      <c r="V79" s="903"/>
      <c r="W79" s="184"/>
      <c r="X79" s="185"/>
      <c r="Y79" s="185"/>
      <c r="Z79" s="672"/>
      <c r="AA79" s="668"/>
      <c r="AB79" s="671"/>
    </row>
    <row r="80" spans="1:28" ht="37.5" customHeight="1">
      <c r="A80" s="170"/>
      <c r="B80" s="171">
        <f t="shared" si="1"/>
        <v>48</v>
      </c>
      <c r="C80" s="181"/>
      <c r="D80" s="182"/>
      <c r="E80" s="182"/>
      <c r="F80" s="182"/>
      <c r="G80" s="182"/>
      <c r="H80" s="182"/>
      <c r="I80" s="182"/>
      <c r="J80" s="182"/>
      <c r="K80" s="182"/>
      <c r="L80" s="183"/>
      <c r="M80" s="931"/>
      <c r="N80" s="931"/>
      <c r="O80" s="931"/>
      <c r="P80" s="931"/>
      <c r="Q80" s="931"/>
      <c r="R80" s="901"/>
      <c r="S80" s="902"/>
      <c r="T80" s="902"/>
      <c r="U80" s="902"/>
      <c r="V80" s="903"/>
      <c r="W80" s="184"/>
      <c r="X80" s="185"/>
      <c r="Y80" s="185"/>
      <c r="Z80" s="672"/>
      <c r="AA80" s="668"/>
      <c r="AB80" s="671"/>
    </row>
    <row r="81" spans="1:28" ht="37.5" customHeight="1">
      <c r="A81" s="170"/>
      <c r="B81" s="171">
        <f t="shared" si="1"/>
        <v>49</v>
      </c>
      <c r="C81" s="181"/>
      <c r="D81" s="182"/>
      <c r="E81" s="182"/>
      <c r="F81" s="182"/>
      <c r="G81" s="182"/>
      <c r="H81" s="182"/>
      <c r="I81" s="182"/>
      <c r="J81" s="182"/>
      <c r="K81" s="182"/>
      <c r="L81" s="183"/>
      <c r="M81" s="931"/>
      <c r="N81" s="931"/>
      <c r="O81" s="931"/>
      <c r="P81" s="931"/>
      <c r="Q81" s="931"/>
      <c r="R81" s="901"/>
      <c r="S81" s="902"/>
      <c r="T81" s="902"/>
      <c r="U81" s="902"/>
      <c r="V81" s="903"/>
      <c r="W81" s="184"/>
      <c r="X81" s="185"/>
      <c r="Y81" s="185"/>
      <c r="Z81" s="672"/>
      <c r="AA81" s="668"/>
      <c r="AB81" s="671"/>
    </row>
    <row r="82" spans="1:28" ht="37.5" customHeight="1">
      <c r="A82" s="170"/>
      <c r="B82" s="171">
        <f t="shared" si="1"/>
        <v>50</v>
      </c>
      <c r="C82" s="181"/>
      <c r="D82" s="182"/>
      <c r="E82" s="182"/>
      <c r="F82" s="182"/>
      <c r="G82" s="182"/>
      <c r="H82" s="182"/>
      <c r="I82" s="182"/>
      <c r="J82" s="182"/>
      <c r="K82" s="182"/>
      <c r="L82" s="183"/>
      <c r="M82" s="931"/>
      <c r="N82" s="931"/>
      <c r="O82" s="931"/>
      <c r="P82" s="931"/>
      <c r="Q82" s="931"/>
      <c r="R82" s="901"/>
      <c r="S82" s="902"/>
      <c r="T82" s="902"/>
      <c r="U82" s="902"/>
      <c r="V82" s="903"/>
      <c r="W82" s="184"/>
      <c r="X82" s="185"/>
      <c r="Y82" s="185"/>
      <c r="Z82" s="672"/>
      <c r="AA82" s="668"/>
      <c r="AB82" s="671"/>
    </row>
    <row r="83" spans="1:28" ht="37.5" customHeight="1">
      <c r="A83" s="170"/>
      <c r="B83" s="171">
        <f t="shared" si="1"/>
        <v>51</v>
      </c>
      <c r="C83" s="181"/>
      <c r="D83" s="182"/>
      <c r="E83" s="182"/>
      <c r="F83" s="182"/>
      <c r="G83" s="182"/>
      <c r="H83" s="182"/>
      <c r="I83" s="182"/>
      <c r="J83" s="182"/>
      <c r="K83" s="182"/>
      <c r="L83" s="183"/>
      <c r="M83" s="931"/>
      <c r="N83" s="931"/>
      <c r="O83" s="931"/>
      <c r="P83" s="931"/>
      <c r="Q83" s="931"/>
      <c r="R83" s="901"/>
      <c r="S83" s="902"/>
      <c r="T83" s="902"/>
      <c r="U83" s="902"/>
      <c r="V83" s="903"/>
      <c r="W83" s="184"/>
      <c r="X83" s="185"/>
      <c r="Y83" s="185"/>
      <c r="Z83" s="672"/>
      <c r="AA83" s="668"/>
      <c r="AB83" s="671"/>
    </row>
    <row r="84" spans="1:28" ht="37.5" customHeight="1">
      <c r="A84" s="170"/>
      <c r="B84" s="171">
        <f t="shared" si="1"/>
        <v>52</v>
      </c>
      <c r="C84" s="181"/>
      <c r="D84" s="182"/>
      <c r="E84" s="182"/>
      <c r="F84" s="182"/>
      <c r="G84" s="182"/>
      <c r="H84" s="182"/>
      <c r="I84" s="182"/>
      <c r="J84" s="182"/>
      <c r="K84" s="182"/>
      <c r="L84" s="183"/>
      <c r="M84" s="931"/>
      <c r="N84" s="931"/>
      <c r="O84" s="931"/>
      <c r="P84" s="931"/>
      <c r="Q84" s="931"/>
      <c r="R84" s="901"/>
      <c r="S84" s="902"/>
      <c r="T84" s="902"/>
      <c r="U84" s="902"/>
      <c r="V84" s="903"/>
      <c r="W84" s="184"/>
      <c r="X84" s="185"/>
      <c r="Y84" s="185"/>
      <c r="Z84" s="672"/>
      <c r="AA84" s="668"/>
      <c r="AB84" s="671"/>
    </row>
    <row r="85" spans="1:28" ht="37.5" customHeight="1">
      <c r="A85" s="170"/>
      <c r="B85" s="171">
        <f t="shared" si="1"/>
        <v>53</v>
      </c>
      <c r="C85" s="181"/>
      <c r="D85" s="182"/>
      <c r="E85" s="182"/>
      <c r="F85" s="182"/>
      <c r="G85" s="182"/>
      <c r="H85" s="182"/>
      <c r="I85" s="182"/>
      <c r="J85" s="182"/>
      <c r="K85" s="182"/>
      <c r="L85" s="183"/>
      <c r="M85" s="931"/>
      <c r="N85" s="931"/>
      <c r="O85" s="931"/>
      <c r="P85" s="931"/>
      <c r="Q85" s="931"/>
      <c r="R85" s="901"/>
      <c r="S85" s="902"/>
      <c r="T85" s="902"/>
      <c r="U85" s="902"/>
      <c r="V85" s="903"/>
      <c r="W85" s="184"/>
      <c r="X85" s="185"/>
      <c r="Y85" s="185"/>
      <c r="Z85" s="672"/>
      <c r="AA85" s="668"/>
      <c r="AB85" s="671"/>
    </row>
    <row r="86" spans="1:28" ht="37.5" customHeight="1">
      <c r="A86" s="170"/>
      <c r="B86" s="171">
        <f t="shared" si="1"/>
        <v>54</v>
      </c>
      <c r="C86" s="181"/>
      <c r="D86" s="182"/>
      <c r="E86" s="182"/>
      <c r="F86" s="182"/>
      <c r="G86" s="182"/>
      <c r="H86" s="182"/>
      <c r="I86" s="182"/>
      <c r="J86" s="182"/>
      <c r="K86" s="182"/>
      <c r="L86" s="183"/>
      <c r="M86" s="931"/>
      <c r="N86" s="931"/>
      <c r="O86" s="931"/>
      <c r="P86" s="931"/>
      <c r="Q86" s="931"/>
      <c r="R86" s="901"/>
      <c r="S86" s="902"/>
      <c r="T86" s="902"/>
      <c r="U86" s="902"/>
      <c r="V86" s="903"/>
      <c r="W86" s="184"/>
      <c r="X86" s="185"/>
      <c r="Y86" s="185"/>
      <c r="Z86" s="672"/>
      <c r="AA86" s="674"/>
      <c r="AB86" s="666"/>
    </row>
    <row r="87" spans="1:28" ht="37.5" customHeight="1">
      <c r="A87" s="170"/>
      <c r="B87" s="171">
        <f t="shared" si="1"/>
        <v>55</v>
      </c>
      <c r="C87" s="181"/>
      <c r="D87" s="182"/>
      <c r="E87" s="182"/>
      <c r="F87" s="182"/>
      <c r="G87" s="182"/>
      <c r="H87" s="182"/>
      <c r="I87" s="182"/>
      <c r="J87" s="182"/>
      <c r="K87" s="182"/>
      <c r="L87" s="183"/>
      <c r="M87" s="931"/>
      <c r="N87" s="931"/>
      <c r="O87" s="931"/>
      <c r="P87" s="931"/>
      <c r="Q87" s="931"/>
      <c r="R87" s="901"/>
      <c r="S87" s="902"/>
      <c r="T87" s="902"/>
      <c r="U87" s="902"/>
      <c r="V87" s="903"/>
      <c r="W87" s="184"/>
      <c r="X87" s="185"/>
      <c r="Y87" s="185"/>
      <c r="Z87" s="672"/>
      <c r="AA87" s="674"/>
      <c r="AB87" s="666"/>
    </row>
    <row r="88" spans="1:28" ht="37.5" customHeight="1">
      <c r="A88" s="170"/>
      <c r="B88" s="171">
        <f t="shared" si="1"/>
        <v>56</v>
      </c>
      <c r="C88" s="181"/>
      <c r="D88" s="182"/>
      <c r="E88" s="182"/>
      <c r="F88" s="182"/>
      <c r="G88" s="182"/>
      <c r="H88" s="182"/>
      <c r="I88" s="182"/>
      <c r="J88" s="182"/>
      <c r="K88" s="182"/>
      <c r="L88" s="183"/>
      <c r="M88" s="931"/>
      <c r="N88" s="931"/>
      <c r="O88" s="931"/>
      <c r="P88" s="931"/>
      <c r="Q88" s="931"/>
      <c r="R88" s="901"/>
      <c r="S88" s="902"/>
      <c r="T88" s="902"/>
      <c r="U88" s="902"/>
      <c r="V88" s="903"/>
      <c r="W88" s="184"/>
      <c r="X88" s="185"/>
      <c r="Y88" s="185"/>
      <c r="Z88" s="672"/>
      <c r="AA88" s="674"/>
      <c r="AB88" s="666"/>
    </row>
    <row r="89" spans="1:28" ht="37.5" customHeight="1">
      <c r="A89" s="170"/>
      <c r="B89" s="171">
        <f t="shared" si="1"/>
        <v>57</v>
      </c>
      <c r="C89" s="181"/>
      <c r="D89" s="182"/>
      <c r="E89" s="182"/>
      <c r="F89" s="182"/>
      <c r="G89" s="182"/>
      <c r="H89" s="182"/>
      <c r="I89" s="182"/>
      <c r="J89" s="182"/>
      <c r="K89" s="182"/>
      <c r="L89" s="183"/>
      <c r="M89" s="931"/>
      <c r="N89" s="931"/>
      <c r="O89" s="931"/>
      <c r="P89" s="931"/>
      <c r="Q89" s="931"/>
      <c r="R89" s="901"/>
      <c r="S89" s="902"/>
      <c r="T89" s="902"/>
      <c r="U89" s="902"/>
      <c r="V89" s="903"/>
      <c r="W89" s="184"/>
      <c r="X89" s="185"/>
      <c r="Y89" s="185"/>
      <c r="Z89" s="672"/>
      <c r="AA89" s="674"/>
      <c r="AB89" s="666"/>
    </row>
    <row r="90" spans="1:28" ht="37.5" customHeight="1">
      <c r="A90" s="170"/>
      <c r="B90" s="171">
        <f t="shared" si="1"/>
        <v>58</v>
      </c>
      <c r="C90" s="181"/>
      <c r="D90" s="182"/>
      <c r="E90" s="182"/>
      <c r="F90" s="182"/>
      <c r="G90" s="182"/>
      <c r="H90" s="182"/>
      <c r="I90" s="182"/>
      <c r="J90" s="182"/>
      <c r="K90" s="182"/>
      <c r="L90" s="183"/>
      <c r="M90" s="931"/>
      <c r="N90" s="931"/>
      <c r="O90" s="931"/>
      <c r="P90" s="931"/>
      <c r="Q90" s="931"/>
      <c r="R90" s="901"/>
      <c r="S90" s="902"/>
      <c r="T90" s="902"/>
      <c r="U90" s="902"/>
      <c r="V90" s="903"/>
      <c r="W90" s="184"/>
      <c r="X90" s="185"/>
      <c r="Y90" s="185"/>
      <c r="Z90" s="672"/>
      <c r="AA90" s="674"/>
      <c r="AB90" s="666"/>
    </row>
    <row r="91" spans="1:28" ht="37.5" customHeight="1">
      <c r="A91" s="170"/>
      <c r="B91" s="171">
        <f t="shared" si="1"/>
        <v>59</v>
      </c>
      <c r="C91" s="181"/>
      <c r="D91" s="182"/>
      <c r="E91" s="182"/>
      <c r="F91" s="182"/>
      <c r="G91" s="182"/>
      <c r="H91" s="182"/>
      <c r="I91" s="182"/>
      <c r="J91" s="182"/>
      <c r="K91" s="182"/>
      <c r="L91" s="183"/>
      <c r="M91" s="931"/>
      <c r="N91" s="931"/>
      <c r="O91" s="931"/>
      <c r="P91" s="931"/>
      <c r="Q91" s="931"/>
      <c r="R91" s="901"/>
      <c r="S91" s="902"/>
      <c r="T91" s="902"/>
      <c r="U91" s="902"/>
      <c r="V91" s="903"/>
      <c r="W91" s="184"/>
      <c r="X91" s="185"/>
      <c r="Y91" s="185"/>
      <c r="Z91" s="672"/>
      <c r="AA91" s="674"/>
      <c r="AB91" s="666"/>
    </row>
    <row r="92" spans="1:28" ht="37.5" customHeight="1">
      <c r="A92" s="170"/>
      <c r="B92" s="171">
        <f t="shared" si="1"/>
        <v>60</v>
      </c>
      <c r="C92" s="181"/>
      <c r="D92" s="182"/>
      <c r="E92" s="182"/>
      <c r="F92" s="182"/>
      <c r="G92" s="182"/>
      <c r="H92" s="182"/>
      <c r="I92" s="182"/>
      <c r="J92" s="182"/>
      <c r="K92" s="182"/>
      <c r="L92" s="183"/>
      <c r="M92" s="931"/>
      <c r="N92" s="931"/>
      <c r="O92" s="931"/>
      <c r="P92" s="931"/>
      <c r="Q92" s="931"/>
      <c r="R92" s="901"/>
      <c r="S92" s="902"/>
      <c r="T92" s="902"/>
      <c r="U92" s="902"/>
      <c r="V92" s="903"/>
      <c r="W92" s="184"/>
      <c r="X92" s="185"/>
      <c r="Y92" s="185"/>
      <c r="Z92" s="672"/>
      <c r="AA92" s="674"/>
      <c r="AB92" s="666"/>
    </row>
    <row r="93" spans="1:28" ht="37.5" customHeight="1">
      <c r="A93" s="170"/>
      <c r="B93" s="171">
        <f t="shared" si="1"/>
        <v>61</v>
      </c>
      <c r="C93" s="181"/>
      <c r="D93" s="182"/>
      <c r="E93" s="182"/>
      <c r="F93" s="182"/>
      <c r="G93" s="182"/>
      <c r="H93" s="182"/>
      <c r="I93" s="182"/>
      <c r="J93" s="182"/>
      <c r="K93" s="182"/>
      <c r="L93" s="183"/>
      <c r="M93" s="931"/>
      <c r="N93" s="931"/>
      <c r="O93" s="931"/>
      <c r="P93" s="931"/>
      <c r="Q93" s="931"/>
      <c r="R93" s="901"/>
      <c r="S93" s="902"/>
      <c r="T93" s="902"/>
      <c r="U93" s="902"/>
      <c r="V93" s="903"/>
      <c r="W93" s="184"/>
      <c r="X93" s="185"/>
      <c r="Y93" s="185"/>
      <c r="Z93" s="672"/>
      <c r="AA93" s="674"/>
      <c r="AB93" s="666"/>
    </row>
    <row r="94" spans="1:28" ht="37.5" customHeight="1">
      <c r="A94" s="170"/>
      <c r="B94" s="171">
        <f t="shared" si="1"/>
        <v>62</v>
      </c>
      <c r="C94" s="181"/>
      <c r="D94" s="182"/>
      <c r="E94" s="182"/>
      <c r="F94" s="182"/>
      <c r="G94" s="182"/>
      <c r="H94" s="182"/>
      <c r="I94" s="182"/>
      <c r="J94" s="182"/>
      <c r="K94" s="182"/>
      <c r="L94" s="183"/>
      <c r="M94" s="931"/>
      <c r="N94" s="931"/>
      <c r="O94" s="931"/>
      <c r="P94" s="931"/>
      <c r="Q94" s="931"/>
      <c r="R94" s="901"/>
      <c r="S94" s="902"/>
      <c r="T94" s="902"/>
      <c r="U94" s="902"/>
      <c r="V94" s="903"/>
      <c r="W94" s="184"/>
      <c r="X94" s="185"/>
      <c r="Y94" s="185"/>
      <c r="Z94" s="672"/>
      <c r="AA94" s="674"/>
      <c r="AB94" s="666"/>
    </row>
    <row r="95" spans="1:28" ht="37.5" customHeight="1">
      <c r="A95" s="170"/>
      <c r="B95" s="171">
        <f t="shared" si="1"/>
        <v>63</v>
      </c>
      <c r="C95" s="181"/>
      <c r="D95" s="182"/>
      <c r="E95" s="182"/>
      <c r="F95" s="182"/>
      <c r="G95" s="182"/>
      <c r="H95" s="182"/>
      <c r="I95" s="182"/>
      <c r="J95" s="182"/>
      <c r="K95" s="182"/>
      <c r="L95" s="183"/>
      <c r="M95" s="931"/>
      <c r="N95" s="931"/>
      <c r="O95" s="931"/>
      <c r="P95" s="931"/>
      <c r="Q95" s="931"/>
      <c r="R95" s="901"/>
      <c r="S95" s="902"/>
      <c r="T95" s="902"/>
      <c r="U95" s="902"/>
      <c r="V95" s="903"/>
      <c r="W95" s="184"/>
      <c r="X95" s="185"/>
      <c r="Y95" s="185"/>
      <c r="Z95" s="672"/>
      <c r="AA95" s="674"/>
      <c r="AB95" s="666"/>
    </row>
    <row r="96" spans="1:28" ht="37.5" customHeight="1">
      <c r="A96" s="170"/>
      <c r="B96" s="171">
        <f t="shared" si="1"/>
        <v>64</v>
      </c>
      <c r="C96" s="181"/>
      <c r="D96" s="182"/>
      <c r="E96" s="182"/>
      <c r="F96" s="182"/>
      <c r="G96" s="182"/>
      <c r="H96" s="182"/>
      <c r="I96" s="182"/>
      <c r="J96" s="182"/>
      <c r="K96" s="182"/>
      <c r="L96" s="183"/>
      <c r="M96" s="931"/>
      <c r="N96" s="931"/>
      <c r="O96" s="931"/>
      <c r="P96" s="931"/>
      <c r="Q96" s="931"/>
      <c r="R96" s="901"/>
      <c r="S96" s="902"/>
      <c r="T96" s="902"/>
      <c r="U96" s="902"/>
      <c r="V96" s="903"/>
      <c r="W96" s="184"/>
      <c r="X96" s="185"/>
      <c r="Y96" s="185"/>
      <c r="Z96" s="672"/>
      <c r="AA96" s="674"/>
      <c r="AB96" s="666"/>
    </row>
    <row r="97" spans="1:28" ht="37.5" customHeight="1">
      <c r="A97" s="170"/>
      <c r="B97" s="171">
        <f t="shared" si="1"/>
        <v>65</v>
      </c>
      <c r="C97" s="181"/>
      <c r="D97" s="182"/>
      <c r="E97" s="182"/>
      <c r="F97" s="182"/>
      <c r="G97" s="182"/>
      <c r="H97" s="182"/>
      <c r="I97" s="182"/>
      <c r="J97" s="182"/>
      <c r="K97" s="182"/>
      <c r="L97" s="183"/>
      <c r="M97" s="931"/>
      <c r="N97" s="931"/>
      <c r="O97" s="931"/>
      <c r="P97" s="931"/>
      <c r="Q97" s="931"/>
      <c r="R97" s="901"/>
      <c r="S97" s="902"/>
      <c r="T97" s="902"/>
      <c r="U97" s="902"/>
      <c r="V97" s="903"/>
      <c r="W97" s="184"/>
      <c r="X97" s="185"/>
      <c r="Y97" s="185"/>
      <c r="Z97" s="672"/>
      <c r="AA97" s="674"/>
      <c r="AB97" s="666"/>
    </row>
    <row r="98" spans="1:28" ht="37.5" customHeight="1">
      <c r="A98" s="170"/>
      <c r="B98" s="171">
        <f t="shared" si="1"/>
        <v>66</v>
      </c>
      <c r="C98" s="181"/>
      <c r="D98" s="182"/>
      <c r="E98" s="182"/>
      <c r="F98" s="182"/>
      <c r="G98" s="182"/>
      <c r="H98" s="182"/>
      <c r="I98" s="182"/>
      <c r="J98" s="182"/>
      <c r="K98" s="182"/>
      <c r="L98" s="183"/>
      <c r="M98" s="931"/>
      <c r="N98" s="931"/>
      <c r="O98" s="931"/>
      <c r="P98" s="931"/>
      <c r="Q98" s="931"/>
      <c r="R98" s="901"/>
      <c r="S98" s="902"/>
      <c r="T98" s="902"/>
      <c r="U98" s="902"/>
      <c r="V98" s="903"/>
      <c r="W98" s="184"/>
      <c r="X98" s="185"/>
      <c r="Y98" s="185"/>
      <c r="Z98" s="672"/>
      <c r="AA98" s="674"/>
      <c r="AB98" s="666"/>
    </row>
    <row r="99" spans="1:28" ht="37.5" customHeight="1">
      <c r="A99" s="170"/>
      <c r="B99" s="171">
        <f t="shared" ref="B99:B124" si="2">B98+1</f>
        <v>67</v>
      </c>
      <c r="C99" s="181"/>
      <c r="D99" s="182"/>
      <c r="E99" s="182"/>
      <c r="F99" s="182"/>
      <c r="G99" s="182"/>
      <c r="H99" s="182"/>
      <c r="I99" s="182"/>
      <c r="J99" s="182"/>
      <c r="K99" s="182"/>
      <c r="L99" s="183"/>
      <c r="M99" s="931"/>
      <c r="N99" s="931"/>
      <c r="O99" s="931"/>
      <c r="P99" s="931"/>
      <c r="Q99" s="931"/>
      <c r="R99" s="901"/>
      <c r="S99" s="902"/>
      <c r="T99" s="902"/>
      <c r="U99" s="902"/>
      <c r="V99" s="903"/>
      <c r="W99" s="184"/>
      <c r="X99" s="185"/>
      <c r="Y99" s="185"/>
      <c r="Z99" s="672"/>
      <c r="AA99" s="674"/>
      <c r="AB99" s="666"/>
    </row>
    <row r="100" spans="1:28" ht="37.5" customHeight="1">
      <c r="A100" s="170"/>
      <c r="B100" s="171">
        <f t="shared" si="2"/>
        <v>68</v>
      </c>
      <c r="C100" s="181"/>
      <c r="D100" s="182"/>
      <c r="E100" s="182"/>
      <c r="F100" s="182"/>
      <c r="G100" s="182"/>
      <c r="H100" s="182"/>
      <c r="I100" s="182"/>
      <c r="J100" s="182"/>
      <c r="K100" s="182"/>
      <c r="L100" s="183"/>
      <c r="M100" s="931"/>
      <c r="N100" s="931"/>
      <c r="O100" s="931"/>
      <c r="P100" s="931"/>
      <c r="Q100" s="931"/>
      <c r="R100" s="901"/>
      <c r="S100" s="902"/>
      <c r="T100" s="902"/>
      <c r="U100" s="902"/>
      <c r="V100" s="903"/>
      <c r="W100" s="184"/>
      <c r="X100" s="185"/>
      <c r="Y100" s="185"/>
      <c r="Z100" s="672"/>
      <c r="AA100" s="674"/>
      <c r="AB100" s="666"/>
    </row>
    <row r="101" spans="1:28" ht="37.5" customHeight="1">
      <c r="A101" s="170"/>
      <c r="B101" s="171">
        <f t="shared" si="2"/>
        <v>69</v>
      </c>
      <c r="C101" s="181"/>
      <c r="D101" s="182"/>
      <c r="E101" s="182"/>
      <c r="F101" s="182"/>
      <c r="G101" s="182"/>
      <c r="H101" s="182"/>
      <c r="I101" s="182"/>
      <c r="J101" s="182"/>
      <c r="K101" s="182"/>
      <c r="L101" s="183"/>
      <c r="M101" s="931"/>
      <c r="N101" s="931"/>
      <c r="O101" s="931"/>
      <c r="P101" s="931"/>
      <c r="Q101" s="931"/>
      <c r="R101" s="901"/>
      <c r="S101" s="902"/>
      <c r="T101" s="902"/>
      <c r="U101" s="902"/>
      <c r="V101" s="903"/>
      <c r="W101" s="184"/>
      <c r="X101" s="185"/>
      <c r="Y101" s="185"/>
      <c r="Z101" s="672"/>
      <c r="AA101" s="674"/>
      <c r="AB101" s="666"/>
    </row>
    <row r="102" spans="1:28" ht="37.5" customHeight="1">
      <c r="A102" s="170"/>
      <c r="B102" s="171">
        <f t="shared" si="2"/>
        <v>70</v>
      </c>
      <c r="C102" s="181"/>
      <c r="D102" s="182"/>
      <c r="E102" s="182"/>
      <c r="F102" s="182"/>
      <c r="G102" s="182"/>
      <c r="H102" s="182"/>
      <c r="I102" s="182"/>
      <c r="J102" s="182"/>
      <c r="K102" s="182"/>
      <c r="L102" s="183"/>
      <c r="M102" s="931"/>
      <c r="N102" s="931"/>
      <c r="O102" s="931"/>
      <c r="P102" s="931"/>
      <c r="Q102" s="931"/>
      <c r="R102" s="901"/>
      <c r="S102" s="902"/>
      <c r="T102" s="902"/>
      <c r="U102" s="902"/>
      <c r="V102" s="903"/>
      <c r="W102" s="184"/>
      <c r="X102" s="185"/>
      <c r="Y102" s="185"/>
      <c r="Z102" s="672"/>
      <c r="AA102" s="674"/>
      <c r="AB102" s="666"/>
    </row>
    <row r="103" spans="1:28" ht="37.5" customHeight="1">
      <c r="A103" s="170"/>
      <c r="B103" s="171">
        <f t="shared" si="2"/>
        <v>71</v>
      </c>
      <c r="C103" s="181"/>
      <c r="D103" s="182"/>
      <c r="E103" s="182"/>
      <c r="F103" s="182"/>
      <c r="G103" s="182"/>
      <c r="H103" s="182"/>
      <c r="I103" s="182"/>
      <c r="J103" s="182"/>
      <c r="K103" s="182"/>
      <c r="L103" s="183"/>
      <c r="M103" s="931"/>
      <c r="N103" s="931"/>
      <c r="O103" s="931"/>
      <c r="P103" s="931"/>
      <c r="Q103" s="931"/>
      <c r="R103" s="901"/>
      <c r="S103" s="902"/>
      <c r="T103" s="902"/>
      <c r="U103" s="902"/>
      <c r="V103" s="903"/>
      <c r="W103" s="184"/>
      <c r="X103" s="185"/>
      <c r="Y103" s="185"/>
      <c r="Z103" s="672"/>
      <c r="AA103" s="674"/>
      <c r="AB103" s="666"/>
    </row>
    <row r="104" spans="1:28" ht="37.5" customHeight="1">
      <c r="A104" s="170"/>
      <c r="B104" s="171">
        <f t="shared" si="2"/>
        <v>72</v>
      </c>
      <c r="C104" s="181"/>
      <c r="D104" s="182"/>
      <c r="E104" s="182"/>
      <c r="F104" s="182"/>
      <c r="G104" s="182"/>
      <c r="H104" s="182"/>
      <c r="I104" s="182"/>
      <c r="J104" s="182"/>
      <c r="K104" s="182"/>
      <c r="L104" s="183"/>
      <c r="M104" s="931"/>
      <c r="N104" s="931"/>
      <c r="O104" s="931"/>
      <c r="P104" s="931"/>
      <c r="Q104" s="931"/>
      <c r="R104" s="901"/>
      <c r="S104" s="902"/>
      <c r="T104" s="902"/>
      <c r="U104" s="902"/>
      <c r="V104" s="903"/>
      <c r="W104" s="184"/>
      <c r="X104" s="185"/>
      <c r="Y104" s="185"/>
      <c r="Z104" s="672"/>
      <c r="AA104" s="674"/>
      <c r="AB104" s="666"/>
    </row>
    <row r="105" spans="1:28" ht="37.5" customHeight="1">
      <c r="A105" s="170"/>
      <c r="B105" s="171">
        <f t="shared" si="2"/>
        <v>73</v>
      </c>
      <c r="C105" s="181"/>
      <c r="D105" s="182"/>
      <c r="E105" s="182"/>
      <c r="F105" s="182"/>
      <c r="G105" s="182"/>
      <c r="H105" s="182"/>
      <c r="I105" s="182"/>
      <c r="J105" s="182"/>
      <c r="K105" s="182"/>
      <c r="L105" s="183"/>
      <c r="M105" s="931"/>
      <c r="N105" s="931"/>
      <c r="O105" s="931"/>
      <c r="P105" s="931"/>
      <c r="Q105" s="931"/>
      <c r="R105" s="901"/>
      <c r="S105" s="902"/>
      <c r="T105" s="902"/>
      <c r="U105" s="902"/>
      <c r="V105" s="903"/>
      <c r="W105" s="184"/>
      <c r="X105" s="185"/>
      <c r="Y105" s="185"/>
      <c r="Z105" s="672"/>
      <c r="AA105" s="674"/>
      <c r="AB105" s="666"/>
    </row>
    <row r="106" spans="1:28" ht="37.5" customHeight="1">
      <c r="A106" s="170"/>
      <c r="B106" s="171">
        <f t="shared" si="2"/>
        <v>74</v>
      </c>
      <c r="C106" s="181"/>
      <c r="D106" s="182"/>
      <c r="E106" s="182"/>
      <c r="F106" s="182"/>
      <c r="G106" s="182"/>
      <c r="H106" s="182"/>
      <c r="I106" s="182"/>
      <c r="J106" s="182"/>
      <c r="K106" s="182"/>
      <c r="L106" s="183"/>
      <c r="M106" s="931"/>
      <c r="N106" s="931"/>
      <c r="O106" s="931"/>
      <c r="P106" s="931"/>
      <c r="Q106" s="931"/>
      <c r="R106" s="901"/>
      <c r="S106" s="902"/>
      <c r="T106" s="902"/>
      <c r="U106" s="902"/>
      <c r="V106" s="903"/>
      <c r="W106" s="184"/>
      <c r="X106" s="185"/>
      <c r="Y106" s="185"/>
      <c r="Z106" s="672"/>
      <c r="AA106" s="674"/>
      <c r="AB106" s="666"/>
    </row>
    <row r="107" spans="1:28" ht="37.5" customHeight="1">
      <c r="A107" s="170"/>
      <c r="B107" s="171">
        <f t="shared" si="2"/>
        <v>75</v>
      </c>
      <c r="C107" s="181"/>
      <c r="D107" s="182"/>
      <c r="E107" s="182"/>
      <c r="F107" s="182"/>
      <c r="G107" s="182"/>
      <c r="H107" s="182"/>
      <c r="I107" s="182"/>
      <c r="J107" s="182"/>
      <c r="K107" s="182"/>
      <c r="L107" s="183"/>
      <c r="M107" s="931"/>
      <c r="N107" s="931"/>
      <c r="O107" s="931"/>
      <c r="P107" s="931"/>
      <c r="Q107" s="931"/>
      <c r="R107" s="901"/>
      <c r="S107" s="902"/>
      <c r="T107" s="902"/>
      <c r="U107" s="902"/>
      <c r="V107" s="903"/>
      <c r="W107" s="184"/>
      <c r="X107" s="185"/>
      <c r="Y107" s="185"/>
      <c r="Z107" s="672"/>
      <c r="AA107" s="674"/>
      <c r="AB107" s="666"/>
    </row>
    <row r="108" spans="1:28" ht="37.5" customHeight="1">
      <c r="A108" s="170"/>
      <c r="B108" s="171">
        <f t="shared" si="2"/>
        <v>76</v>
      </c>
      <c r="C108" s="181"/>
      <c r="D108" s="182"/>
      <c r="E108" s="182"/>
      <c r="F108" s="182"/>
      <c r="G108" s="182"/>
      <c r="H108" s="182"/>
      <c r="I108" s="182"/>
      <c r="J108" s="182"/>
      <c r="K108" s="182"/>
      <c r="L108" s="183"/>
      <c r="M108" s="931"/>
      <c r="N108" s="931"/>
      <c r="O108" s="931"/>
      <c r="P108" s="931"/>
      <c r="Q108" s="931"/>
      <c r="R108" s="901"/>
      <c r="S108" s="902"/>
      <c r="T108" s="902"/>
      <c r="U108" s="902"/>
      <c r="V108" s="903"/>
      <c r="W108" s="184"/>
      <c r="X108" s="185"/>
      <c r="Y108" s="185"/>
      <c r="Z108" s="672"/>
      <c r="AA108" s="674"/>
      <c r="AB108" s="666"/>
    </row>
    <row r="109" spans="1:28" ht="37.5" customHeight="1">
      <c r="A109" s="170"/>
      <c r="B109" s="171">
        <f t="shared" si="2"/>
        <v>77</v>
      </c>
      <c r="C109" s="181"/>
      <c r="D109" s="182"/>
      <c r="E109" s="182"/>
      <c r="F109" s="182"/>
      <c r="G109" s="182"/>
      <c r="H109" s="182"/>
      <c r="I109" s="182"/>
      <c r="J109" s="182"/>
      <c r="K109" s="182"/>
      <c r="L109" s="183"/>
      <c r="M109" s="931"/>
      <c r="N109" s="931"/>
      <c r="O109" s="931"/>
      <c r="P109" s="931"/>
      <c r="Q109" s="931"/>
      <c r="R109" s="901"/>
      <c r="S109" s="902"/>
      <c r="T109" s="902"/>
      <c r="U109" s="902"/>
      <c r="V109" s="903"/>
      <c r="W109" s="184"/>
      <c r="X109" s="185"/>
      <c r="Y109" s="185"/>
      <c r="Z109" s="672"/>
      <c r="AA109" s="674"/>
      <c r="AB109" s="666"/>
    </row>
    <row r="110" spans="1:28" ht="37.5" customHeight="1">
      <c r="A110" s="170"/>
      <c r="B110" s="171">
        <f t="shared" si="2"/>
        <v>78</v>
      </c>
      <c r="C110" s="181"/>
      <c r="D110" s="182"/>
      <c r="E110" s="182"/>
      <c r="F110" s="182"/>
      <c r="G110" s="182"/>
      <c r="H110" s="182"/>
      <c r="I110" s="182"/>
      <c r="J110" s="182"/>
      <c r="K110" s="182"/>
      <c r="L110" s="183"/>
      <c r="M110" s="931"/>
      <c r="N110" s="931"/>
      <c r="O110" s="931"/>
      <c r="P110" s="931"/>
      <c r="Q110" s="931"/>
      <c r="R110" s="901"/>
      <c r="S110" s="902"/>
      <c r="T110" s="902"/>
      <c r="U110" s="902"/>
      <c r="V110" s="903"/>
      <c r="W110" s="184"/>
      <c r="X110" s="185"/>
      <c r="Y110" s="185"/>
      <c r="Z110" s="672"/>
      <c r="AA110" s="674"/>
      <c r="AB110" s="666"/>
    </row>
    <row r="111" spans="1:28" ht="37.5" customHeight="1">
      <c r="A111" s="170"/>
      <c r="B111" s="171">
        <f t="shared" si="2"/>
        <v>79</v>
      </c>
      <c r="C111" s="181"/>
      <c r="D111" s="182"/>
      <c r="E111" s="182"/>
      <c r="F111" s="182"/>
      <c r="G111" s="182"/>
      <c r="H111" s="182"/>
      <c r="I111" s="182"/>
      <c r="J111" s="182"/>
      <c r="K111" s="182"/>
      <c r="L111" s="183"/>
      <c r="M111" s="931"/>
      <c r="N111" s="931"/>
      <c r="O111" s="931"/>
      <c r="P111" s="931"/>
      <c r="Q111" s="931"/>
      <c r="R111" s="901"/>
      <c r="S111" s="902"/>
      <c r="T111" s="902"/>
      <c r="U111" s="902"/>
      <c r="V111" s="903"/>
      <c r="W111" s="184"/>
      <c r="X111" s="185"/>
      <c r="Y111" s="185"/>
      <c r="Z111" s="672"/>
      <c r="AA111" s="674"/>
      <c r="AB111" s="666"/>
    </row>
    <row r="112" spans="1:28" ht="37.5" customHeight="1">
      <c r="A112" s="170"/>
      <c r="B112" s="171">
        <f t="shared" si="2"/>
        <v>80</v>
      </c>
      <c r="C112" s="181"/>
      <c r="D112" s="182"/>
      <c r="E112" s="182"/>
      <c r="F112" s="182"/>
      <c r="G112" s="182"/>
      <c r="H112" s="182"/>
      <c r="I112" s="182"/>
      <c r="J112" s="182"/>
      <c r="K112" s="182"/>
      <c r="L112" s="183"/>
      <c r="M112" s="931"/>
      <c r="N112" s="931"/>
      <c r="O112" s="931"/>
      <c r="P112" s="931"/>
      <c r="Q112" s="931"/>
      <c r="R112" s="901"/>
      <c r="S112" s="902"/>
      <c r="T112" s="902"/>
      <c r="U112" s="902"/>
      <c r="V112" s="903"/>
      <c r="W112" s="184"/>
      <c r="X112" s="185"/>
      <c r="Y112" s="185"/>
      <c r="Z112" s="672"/>
      <c r="AA112" s="674"/>
      <c r="AB112" s="666"/>
    </row>
    <row r="113" spans="1:28" ht="37.5" customHeight="1">
      <c r="A113" s="170"/>
      <c r="B113" s="171">
        <f t="shared" si="2"/>
        <v>81</v>
      </c>
      <c r="C113" s="181"/>
      <c r="D113" s="182"/>
      <c r="E113" s="182"/>
      <c r="F113" s="182"/>
      <c r="G113" s="182"/>
      <c r="H113" s="182"/>
      <c r="I113" s="182"/>
      <c r="J113" s="182"/>
      <c r="K113" s="182"/>
      <c r="L113" s="183"/>
      <c r="M113" s="931"/>
      <c r="N113" s="931"/>
      <c r="O113" s="931"/>
      <c r="P113" s="931"/>
      <c r="Q113" s="931"/>
      <c r="R113" s="901"/>
      <c r="S113" s="902"/>
      <c r="T113" s="902"/>
      <c r="U113" s="902"/>
      <c r="V113" s="903"/>
      <c r="W113" s="184"/>
      <c r="X113" s="185"/>
      <c r="Y113" s="185"/>
      <c r="Z113" s="672"/>
      <c r="AA113" s="674"/>
      <c r="AB113" s="666"/>
    </row>
    <row r="114" spans="1:28" ht="37.5" customHeight="1">
      <c r="A114" s="170"/>
      <c r="B114" s="171">
        <f t="shared" si="2"/>
        <v>82</v>
      </c>
      <c r="C114" s="181"/>
      <c r="D114" s="182"/>
      <c r="E114" s="182"/>
      <c r="F114" s="182"/>
      <c r="G114" s="182"/>
      <c r="H114" s="182"/>
      <c r="I114" s="182"/>
      <c r="J114" s="182"/>
      <c r="K114" s="182"/>
      <c r="L114" s="183"/>
      <c r="M114" s="931"/>
      <c r="N114" s="931"/>
      <c r="O114" s="931"/>
      <c r="P114" s="931"/>
      <c r="Q114" s="931"/>
      <c r="R114" s="901"/>
      <c r="S114" s="902"/>
      <c r="T114" s="902"/>
      <c r="U114" s="902"/>
      <c r="V114" s="903"/>
      <c r="W114" s="184"/>
      <c r="X114" s="185"/>
      <c r="Y114" s="185"/>
      <c r="Z114" s="672"/>
      <c r="AA114" s="674"/>
      <c r="AB114" s="666"/>
    </row>
    <row r="115" spans="1:28" ht="37.5" customHeight="1">
      <c r="A115" s="170"/>
      <c r="B115" s="171">
        <f t="shared" si="2"/>
        <v>83</v>
      </c>
      <c r="C115" s="181"/>
      <c r="D115" s="182"/>
      <c r="E115" s="182"/>
      <c r="F115" s="182"/>
      <c r="G115" s="182"/>
      <c r="H115" s="182"/>
      <c r="I115" s="182"/>
      <c r="J115" s="182"/>
      <c r="K115" s="182"/>
      <c r="L115" s="183"/>
      <c r="M115" s="931"/>
      <c r="N115" s="931"/>
      <c r="O115" s="931"/>
      <c r="P115" s="931"/>
      <c r="Q115" s="931"/>
      <c r="R115" s="901"/>
      <c r="S115" s="902"/>
      <c r="T115" s="902"/>
      <c r="U115" s="902"/>
      <c r="V115" s="903"/>
      <c r="W115" s="184"/>
      <c r="X115" s="185"/>
      <c r="Y115" s="185"/>
      <c r="Z115" s="672"/>
      <c r="AA115" s="674"/>
      <c r="AB115" s="666"/>
    </row>
    <row r="116" spans="1:28" ht="37.5" customHeight="1">
      <c r="A116" s="170"/>
      <c r="B116" s="171">
        <f t="shared" si="2"/>
        <v>84</v>
      </c>
      <c r="C116" s="181"/>
      <c r="D116" s="182"/>
      <c r="E116" s="182"/>
      <c r="F116" s="182"/>
      <c r="G116" s="182"/>
      <c r="H116" s="182"/>
      <c r="I116" s="182"/>
      <c r="J116" s="182"/>
      <c r="K116" s="182"/>
      <c r="L116" s="183"/>
      <c r="M116" s="931"/>
      <c r="N116" s="931"/>
      <c r="O116" s="931"/>
      <c r="P116" s="931"/>
      <c r="Q116" s="931"/>
      <c r="R116" s="901"/>
      <c r="S116" s="902"/>
      <c r="T116" s="902"/>
      <c r="U116" s="902"/>
      <c r="V116" s="903"/>
      <c r="W116" s="184"/>
      <c r="X116" s="185"/>
      <c r="Y116" s="185"/>
      <c r="Z116" s="672"/>
      <c r="AA116" s="674"/>
      <c r="AB116" s="666"/>
    </row>
    <row r="117" spans="1:28" ht="37.5" customHeight="1">
      <c r="A117" s="170"/>
      <c r="B117" s="171">
        <f t="shared" si="2"/>
        <v>85</v>
      </c>
      <c r="C117" s="181"/>
      <c r="D117" s="182"/>
      <c r="E117" s="182"/>
      <c r="F117" s="182"/>
      <c r="G117" s="182"/>
      <c r="H117" s="182"/>
      <c r="I117" s="182"/>
      <c r="J117" s="182"/>
      <c r="K117" s="182"/>
      <c r="L117" s="183"/>
      <c r="M117" s="931"/>
      <c r="N117" s="931"/>
      <c r="O117" s="931"/>
      <c r="P117" s="931"/>
      <c r="Q117" s="931"/>
      <c r="R117" s="901"/>
      <c r="S117" s="902"/>
      <c r="T117" s="902"/>
      <c r="U117" s="902"/>
      <c r="V117" s="903"/>
      <c r="W117" s="184"/>
      <c r="X117" s="185"/>
      <c r="Y117" s="185"/>
      <c r="Z117" s="672"/>
      <c r="AA117" s="674"/>
      <c r="AB117" s="666"/>
    </row>
    <row r="118" spans="1:28" ht="37.5" customHeight="1">
      <c r="A118" s="170"/>
      <c r="B118" s="171">
        <f t="shared" si="2"/>
        <v>86</v>
      </c>
      <c r="C118" s="181"/>
      <c r="D118" s="182"/>
      <c r="E118" s="182"/>
      <c r="F118" s="182"/>
      <c r="G118" s="182"/>
      <c r="H118" s="182"/>
      <c r="I118" s="182"/>
      <c r="J118" s="182"/>
      <c r="K118" s="182"/>
      <c r="L118" s="183"/>
      <c r="M118" s="931"/>
      <c r="N118" s="931"/>
      <c r="O118" s="931"/>
      <c r="P118" s="931"/>
      <c r="Q118" s="931"/>
      <c r="R118" s="901"/>
      <c r="S118" s="902"/>
      <c r="T118" s="902"/>
      <c r="U118" s="902"/>
      <c r="V118" s="903"/>
      <c r="W118" s="184"/>
      <c r="X118" s="185"/>
      <c r="Y118" s="185"/>
      <c r="Z118" s="672"/>
      <c r="AA118" s="674"/>
      <c r="AB118" s="666"/>
    </row>
    <row r="119" spans="1:28" ht="37.5" customHeight="1">
      <c r="A119" s="170"/>
      <c r="B119" s="171">
        <f t="shared" si="2"/>
        <v>87</v>
      </c>
      <c r="C119" s="181"/>
      <c r="D119" s="182"/>
      <c r="E119" s="182"/>
      <c r="F119" s="182"/>
      <c r="G119" s="182"/>
      <c r="H119" s="182"/>
      <c r="I119" s="182"/>
      <c r="J119" s="182"/>
      <c r="K119" s="182"/>
      <c r="L119" s="183"/>
      <c r="M119" s="931"/>
      <c r="N119" s="931"/>
      <c r="O119" s="931"/>
      <c r="P119" s="931"/>
      <c r="Q119" s="931"/>
      <c r="R119" s="901"/>
      <c r="S119" s="902"/>
      <c r="T119" s="902"/>
      <c r="U119" s="902"/>
      <c r="V119" s="903"/>
      <c r="W119" s="184"/>
      <c r="X119" s="185"/>
      <c r="Y119" s="185"/>
      <c r="Z119" s="672"/>
      <c r="AA119" s="674"/>
      <c r="AB119" s="666"/>
    </row>
    <row r="120" spans="1:28" ht="37.5" customHeight="1">
      <c r="A120" s="170"/>
      <c r="B120" s="171">
        <f t="shared" si="2"/>
        <v>88</v>
      </c>
      <c r="C120" s="181"/>
      <c r="D120" s="182"/>
      <c r="E120" s="182"/>
      <c r="F120" s="182"/>
      <c r="G120" s="182"/>
      <c r="H120" s="182"/>
      <c r="I120" s="182"/>
      <c r="J120" s="182"/>
      <c r="K120" s="182"/>
      <c r="L120" s="183"/>
      <c r="M120" s="931"/>
      <c r="N120" s="931"/>
      <c r="O120" s="931"/>
      <c r="P120" s="931"/>
      <c r="Q120" s="931"/>
      <c r="R120" s="901"/>
      <c r="S120" s="902"/>
      <c r="T120" s="902"/>
      <c r="U120" s="902"/>
      <c r="V120" s="903"/>
      <c r="W120" s="184"/>
      <c r="X120" s="185"/>
      <c r="Y120" s="185"/>
      <c r="Z120" s="672"/>
      <c r="AA120" s="674"/>
      <c r="AB120" s="666"/>
    </row>
    <row r="121" spans="1:28" ht="37.5" customHeight="1">
      <c r="A121" s="170"/>
      <c r="B121" s="171">
        <f t="shared" si="2"/>
        <v>89</v>
      </c>
      <c r="C121" s="181"/>
      <c r="D121" s="182"/>
      <c r="E121" s="182"/>
      <c r="F121" s="182"/>
      <c r="G121" s="182"/>
      <c r="H121" s="182"/>
      <c r="I121" s="182"/>
      <c r="J121" s="182"/>
      <c r="K121" s="182"/>
      <c r="L121" s="183"/>
      <c r="M121" s="931"/>
      <c r="N121" s="931"/>
      <c r="O121" s="931"/>
      <c r="P121" s="931"/>
      <c r="Q121" s="931"/>
      <c r="R121" s="901"/>
      <c r="S121" s="902"/>
      <c r="T121" s="902"/>
      <c r="U121" s="902"/>
      <c r="V121" s="903"/>
      <c r="W121" s="184"/>
      <c r="X121" s="185"/>
      <c r="Y121" s="185"/>
      <c r="Z121" s="672"/>
      <c r="AA121" s="674"/>
      <c r="AB121" s="666"/>
    </row>
    <row r="122" spans="1:28" ht="37.5" customHeight="1">
      <c r="A122" s="170"/>
      <c r="B122" s="171">
        <f t="shared" si="2"/>
        <v>90</v>
      </c>
      <c r="C122" s="181"/>
      <c r="D122" s="182"/>
      <c r="E122" s="182"/>
      <c r="F122" s="182"/>
      <c r="G122" s="182"/>
      <c r="H122" s="182"/>
      <c r="I122" s="182"/>
      <c r="J122" s="182"/>
      <c r="K122" s="182"/>
      <c r="L122" s="183"/>
      <c r="M122" s="931"/>
      <c r="N122" s="931"/>
      <c r="O122" s="931"/>
      <c r="P122" s="931"/>
      <c r="Q122" s="931"/>
      <c r="R122" s="901"/>
      <c r="S122" s="902"/>
      <c r="T122" s="902"/>
      <c r="U122" s="902"/>
      <c r="V122" s="903"/>
      <c r="W122" s="184"/>
      <c r="X122" s="185"/>
      <c r="Y122" s="185"/>
      <c r="Z122" s="672"/>
      <c r="AA122" s="674"/>
      <c r="AB122" s="666"/>
    </row>
    <row r="123" spans="1:28" ht="37.5" customHeight="1">
      <c r="A123" s="170"/>
      <c r="B123" s="171">
        <f t="shared" si="2"/>
        <v>91</v>
      </c>
      <c r="C123" s="181"/>
      <c r="D123" s="182"/>
      <c r="E123" s="182"/>
      <c r="F123" s="182"/>
      <c r="G123" s="182"/>
      <c r="H123" s="182"/>
      <c r="I123" s="182"/>
      <c r="J123" s="182"/>
      <c r="K123" s="182"/>
      <c r="L123" s="183"/>
      <c r="M123" s="931"/>
      <c r="N123" s="931"/>
      <c r="O123" s="931"/>
      <c r="P123" s="931"/>
      <c r="Q123" s="931"/>
      <c r="R123" s="901"/>
      <c r="S123" s="902"/>
      <c r="T123" s="902"/>
      <c r="U123" s="902"/>
      <c r="V123" s="903"/>
      <c r="W123" s="184"/>
      <c r="X123" s="185"/>
      <c r="Y123" s="185"/>
      <c r="Z123" s="672"/>
      <c r="AA123" s="674"/>
      <c r="AB123" s="666"/>
    </row>
    <row r="124" spans="1:28" ht="37.5" customHeight="1">
      <c r="A124" s="170"/>
      <c r="B124" s="171">
        <f t="shared" si="2"/>
        <v>92</v>
      </c>
      <c r="C124" s="181"/>
      <c r="D124" s="182"/>
      <c r="E124" s="182"/>
      <c r="F124" s="182"/>
      <c r="G124" s="182"/>
      <c r="H124" s="182"/>
      <c r="I124" s="182"/>
      <c r="J124" s="182"/>
      <c r="K124" s="182"/>
      <c r="L124" s="183"/>
      <c r="M124" s="931"/>
      <c r="N124" s="931"/>
      <c r="O124" s="931"/>
      <c r="P124" s="931"/>
      <c r="Q124" s="931"/>
      <c r="R124" s="901"/>
      <c r="S124" s="902"/>
      <c r="T124" s="902"/>
      <c r="U124" s="902"/>
      <c r="V124" s="903"/>
      <c r="W124" s="184"/>
      <c r="X124" s="185"/>
      <c r="Y124" s="185"/>
      <c r="Z124" s="672"/>
      <c r="AA124" s="674"/>
      <c r="AB124" s="666"/>
    </row>
    <row r="125" spans="1:28" ht="37.5" customHeight="1">
      <c r="A125" s="170"/>
      <c r="B125" s="171">
        <f t="shared" ref="B125:B130" si="3">B124+1</f>
        <v>93</v>
      </c>
      <c r="C125" s="181"/>
      <c r="D125" s="182"/>
      <c r="E125" s="182"/>
      <c r="F125" s="182"/>
      <c r="G125" s="182"/>
      <c r="H125" s="182"/>
      <c r="I125" s="182"/>
      <c r="J125" s="182"/>
      <c r="K125" s="182"/>
      <c r="L125" s="183"/>
      <c r="M125" s="931"/>
      <c r="N125" s="931"/>
      <c r="O125" s="931"/>
      <c r="P125" s="931"/>
      <c r="Q125" s="931"/>
      <c r="R125" s="901"/>
      <c r="S125" s="902"/>
      <c r="T125" s="902"/>
      <c r="U125" s="902"/>
      <c r="V125" s="903"/>
      <c r="W125" s="184"/>
      <c r="X125" s="185"/>
      <c r="Y125" s="185"/>
      <c r="Z125" s="672"/>
      <c r="AA125" s="674"/>
      <c r="AB125" s="666"/>
    </row>
    <row r="126" spans="1:28" ht="37.5" customHeight="1">
      <c r="A126" s="170"/>
      <c r="B126" s="171">
        <f t="shared" si="3"/>
        <v>94</v>
      </c>
      <c r="C126" s="181"/>
      <c r="D126" s="182"/>
      <c r="E126" s="182"/>
      <c r="F126" s="182"/>
      <c r="G126" s="182"/>
      <c r="H126" s="182"/>
      <c r="I126" s="182"/>
      <c r="J126" s="182"/>
      <c r="K126" s="182"/>
      <c r="L126" s="183"/>
      <c r="M126" s="931"/>
      <c r="N126" s="931"/>
      <c r="O126" s="931"/>
      <c r="P126" s="931"/>
      <c r="Q126" s="931"/>
      <c r="R126" s="901"/>
      <c r="S126" s="902"/>
      <c r="T126" s="902"/>
      <c r="U126" s="902"/>
      <c r="V126" s="903"/>
      <c r="W126" s="184"/>
      <c r="X126" s="185"/>
      <c r="Y126" s="185"/>
      <c r="Z126" s="672"/>
      <c r="AA126" s="674"/>
      <c r="AB126" s="666"/>
    </row>
    <row r="127" spans="1:28" ht="37.5" customHeight="1">
      <c r="A127" s="170"/>
      <c r="B127" s="171">
        <f t="shared" si="3"/>
        <v>95</v>
      </c>
      <c r="C127" s="181"/>
      <c r="D127" s="182"/>
      <c r="E127" s="182"/>
      <c r="F127" s="182"/>
      <c r="G127" s="182"/>
      <c r="H127" s="182"/>
      <c r="I127" s="182"/>
      <c r="J127" s="182"/>
      <c r="K127" s="182"/>
      <c r="L127" s="183"/>
      <c r="M127" s="931"/>
      <c r="N127" s="931"/>
      <c r="O127" s="931"/>
      <c r="P127" s="931"/>
      <c r="Q127" s="931"/>
      <c r="R127" s="901"/>
      <c r="S127" s="902"/>
      <c r="T127" s="902"/>
      <c r="U127" s="902"/>
      <c r="V127" s="903"/>
      <c r="W127" s="184"/>
      <c r="X127" s="185"/>
      <c r="Y127" s="185"/>
      <c r="Z127" s="672"/>
      <c r="AA127" s="674"/>
      <c r="AB127" s="666"/>
    </row>
    <row r="128" spans="1:28" ht="37.5" customHeight="1">
      <c r="A128" s="170"/>
      <c r="B128" s="171">
        <f t="shared" si="3"/>
        <v>96</v>
      </c>
      <c r="C128" s="181"/>
      <c r="D128" s="182"/>
      <c r="E128" s="182"/>
      <c r="F128" s="182"/>
      <c r="G128" s="182"/>
      <c r="H128" s="182"/>
      <c r="I128" s="182"/>
      <c r="J128" s="182"/>
      <c r="K128" s="182"/>
      <c r="L128" s="183"/>
      <c r="M128" s="931"/>
      <c r="N128" s="931"/>
      <c r="O128" s="931"/>
      <c r="P128" s="931"/>
      <c r="Q128" s="931"/>
      <c r="R128" s="901"/>
      <c r="S128" s="902"/>
      <c r="T128" s="902"/>
      <c r="U128" s="902"/>
      <c r="V128" s="903"/>
      <c r="W128" s="184"/>
      <c r="X128" s="185"/>
      <c r="Y128" s="185"/>
      <c r="Z128" s="672"/>
      <c r="AA128" s="674"/>
      <c r="AB128" s="666"/>
    </row>
    <row r="129" spans="1:28" ht="37.5" customHeight="1">
      <c r="A129" s="170"/>
      <c r="B129" s="171">
        <f t="shared" si="3"/>
        <v>97</v>
      </c>
      <c r="C129" s="181"/>
      <c r="D129" s="182"/>
      <c r="E129" s="182"/>
      <c r="F129" s="182"/>
      <c r="G129" s="182"/>
      <c r="H129" s="182"/>
      <c r="I129" s="182"/>
      <c r="J129" s="182"/>
      <c r="K129" s="182"/>
      <c r="L129" s="183"/>
      <c r="M129" s="931"/>
      <c r="N129" s="931"/>
      <c r="O129" s="931"/>
      <c r="P129" s="931"/>
      <c r="Q129" s="931"/>
      <c r="R129" s="901"/>
      <c r="S129" s="902"/>
      <c r="T129" s="902"/>
      <c r="U129" s="902"/>
      <c r="V129" s="903"/>
      <c r="W129" s="184"/>
      <c r="X129" s="185"/>
      <c r="Y129" s="185"/>
      <c r="Z129" s="672"/>
      <c r="AA129" s="674"/>
      <c r="AB129" s="666"/>
    </row>
    <row r="130" spans="1:28" ht="37.5" customHeight="1">
      <c r="A130" s="170"/>
      <c r="B130" s="171">
        <f t="shared" si="3"/>
        <v>98</v>
      </c>
      <c r="C130" s="181"/>
      <c r="D130" s="182"/>
      <c r="E130" s="182"/>
      <c r="F130" s="182"/>
      <c r="G130" s="182"/>
      <c r="H130" s="182"/>
      <c r="I130" s="182"/>
      <c r="J130" s="182"/>
      <c r="K130" s="182"/>
      <c r="L130" s="183"/>
      <c r="M130" s="931"/>
      <c r="N130" s="931"/>
      <c r="O130" s="931"/>
      <c r="P130" s="931"/>
      <c r="Q130" s="931"/>
      <c r="R130" s="901"/>
      <c r="S130" s="902"/>
      <c r="T130" s="902"/>
      <c r="U130" s="902"/>
      <c r="V130" s="903"/>
      <c r="W130" s="184"/>
      <c r="X130" s="185"/>
      <c r="Y130" s="185"/>
      <c r="Z130" s="672"/>
      <c r="AA130" s="674"/>
      <c r="AB130" s="666"/>
    </row>
    <row r="131" spans="1:28" ht="37.5" customHeight="1">
      <c r="A131" s="170"/>
      <c r="B131" s="171">
        <f t="shared" ref="B131:B132" si="4">B130+1</f>
        <v>99</v>
      </c>
      <c r="C131" s="181"/>
      <c r="D131" s="182"/>
      <c r="E131" s="182"/>
      <c r="F131" s="182"/>
      <c r="G131" s="182"/>
      <c r="H131" s="182"/>
      <c r="I131" s="182"/>
      <c r="J131" s="182"/>
      <c r="K131" s="182"/>
      <c r="L131" s="183"/>
      <c r="M131" s="931"/>
      <c r="N131" s="931"/>
      <c r="O131" s="931"/>
      <c r="P131" s="931"/>
      <c r="Q131" s="931"/>
      <c r="R131" s="901"/>
      <c r="S131" s="902"/>
      <c r="T131" s="902"/>
      <c r="U131" s="902"/>
      <c r="V131" s="903"/>
      <c r="W131" s="184"/>
      <c r="X131" s="185"/>
      <c r="Y131" s="185"/>
      <c r="Z131" s="672"/>
      <c r="AA131" s="674"/>
      <c r="AB131" s="666"/>
    </row>
    <row r="132" spans="1:28" ht="37.5" customHeight="1" thickBot="1">
      <c r="A132" s="170"/>
      <c r="B132" s="171">
        <f t="shared" si="4"/>
        <v>100</v>
      </c>
      <c r="C132" s="186"/>
      <c r="D132" s="187"/>
      <c r="E132" s="187"/>
      <c r="F132" s="187"/>
      <c r="G132" s="187"/>
      <c r="H132" s="187"/>
      <c r="I132" s="187"/>
      <c r="J132" s="187"/>
      <c r="K132" s="187"/>
      <c r="L132" s="188"/>
      <c r="M132" s="952"/>
      <c r="N132" s="952"/>
      <c r="O132" s="952"/>
      <c r="P132" s="952"/>
      <c r="Q132" s="952"/>
      <c r="R132" s="898"/>
      <c r="S132" s="899"/>
      <c r="T132" s="899"/>
      <c r="U132" s="899"/>
      <c r="V132" s="900"/>
      <c r="W132" s="189"/>
      <c r="X132" s="190"/>
      <c r="Y132" s="190"/>
      <c r="Z132" s="673"/>
      <c r="AA132" s="675"/>
      <c r="AB132" s="667"/>
    </row>
    <row r="133" spans="1:28" ht="4.5" customHeight="1">
      <c r="A133" s="19"/>
    </row>
    <row r="134" spans="1:28" ht="28.5" customHeight="1">
      <c r="B134" s="23"/>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6">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M37:Q37"/>
    <mergeCell ref="M38:Q38"/>
    <mergeCell ref="M39:Q39"/>
    <mergeCell ref="M45:Q45"/>
    <mergeCell ref="M52:Q52"/>
    <mergeCell ref="R47:V47"/>
    <mergeCell ref="R48:V48"/>
    <mergeCell ref="R33:V33"/>
    <mergeCell ref="R34:V34"/>
    <mergeCell ref="R97:V97"/>
    <mergeCell ref="C15:L15"/>
    <mergeCell ref="C16:L16"/>
    <mergeCell ref="C17:L17"/>
    <mergeCell ref="C18:L18"/>
    <mergeCell ref="C19:L19"/>
    <mergeCell ref="C24:L24"/>
    <mergeCell ref="C23:L23"/>
    <mergeCell ref="M23:X23"/>
    <mergeCell ref="M20:X20"/>
    <mergeCell ref="M21:X21"/>
    <mergeCell ref="R35:V35"/>
    <mergeCell ref="R36:V36"/>
    <mergeCell ref="M42:Q42"/>
    <mergeCell ref="M43:Q43"/>
    <mergeCell ref="M44:Q44"/>
    <mergeCell ref="R46:V46"/>
    <mergeCell ref="M15:X15"/>
    <mergeCell ref="M16:X16"/>
    <mergeCell ref="M18:X18"/>
    <mergeCell ref="M19:X19"/>
    <mergeCell ref="M24:X24"/>
    <mergeCell ref="M25:X25"/>
    <mergeCell ref="M46:Q46"/>
    <mergeCell ref="R106:V106"/>
    <mergeCell ref="R105:V105"/>
    <mergeCell ref="R104:V104"/>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08:V108"/>
    <mergeCell ref="R107:V107"/>
    <mergeCell ref="B31:B32"/>
    <mergeCell ref="C31:L32"/>
    <mergeCell ref="R32:V32"/>
    <mergeCell ref="M31:Q32"/>
    <mergeCell ref="R77:V77"/>
    <mergeCell ref="R76:V76"/>
    <mergeCell ref="R75:V75"/>
    <mergeCell ref="R74:V74"/>
    <mergeCell ref="R73:V73"/>
    <mergeCell ref="R72:V72"/>
    <mergeCell ref="R45:V45"/>
    <mergeCell ref="R51:V51"/>
    <mergeCell ref="R50:V50"/>
    <mergeCell ref="R49:V49"/>
    <mergeCell ref="R60:V60"/>
    <mergeCell ref="R59:V59"/>
    <mergeCell ref="R58:V58"/>
    <mergeCell ref="R57:V57"/>
    <mergeCell ref="M47:Q47"/>
    <mergeCell ref="M48:Q48"/>
    <mergeCell ref="M49:Q49"/>
    <mergeCell ref="M50:Q50"/>
    <mergeCell ref="M53:Q53"/>
    <mergeCell ref="R52:V52"/>
    <mergeCell ref="R56:V56"/>
    <mergeCell ref="R55:V55"/>
    <mergeCell ref="R68:V68"/>
    <mergeCell ref="R67:V67"/>
    <mergeCell ref="R66:V66"/>
    <mergeCell ref="C30:AB30"/>
    <mergeCell ref="N11:Q11"/>
    <mergeCell ref="R11:W11"/>
    <mergeCell ref="AB31:AB32"/>
    <mergeCell ref="C12:AA12"/>
    <mergeCell ref="Y31:Y32"/>
    <mergeCell ref="X31:X32"/>
    <mergeCell ref="R31:W31"/>
    <mergeCell ref="C25:L25"/>
    <mergeCell ref="C20:L20"/>
    <mergeCell ref="C21:L21"/>
    <mergeCell ref="AA31:AA32"/>
    <mergeCell ref="Z31:Z32"/>
    <mergeCell ref="R53:V53"/>
    <mergeCell ref="R37:V37"/>
    <mergeCell ref="M33:Q33"/>
    <mergeCell ref="M34:Q34"/>
    <mergeCell ref="M35:Q35"/>
    <mergeCell ref="M36:Q36"/>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6:V96"/>
    <mergeCell ref="R95:V95"/>
    <mergeCell ref="R94:V94"/>
    <mergeCell ref="R93:V93"/>
    <mergeCell ref="R92:V92"/>
    <mergeCell ref="R91:V91"/>
    <mergeCell ref="R117:V117"/>
    <mergeCell ref="R116:V116"/>
  </mergeCells>
  <phoneticPr fontId="7"/>
  <hyperlinks>
    <hyperlink ref="M26" r:id="rId1"/>
  </hyperlinks>
  <pageMargins left="0.70866141732283472" right="0.70866141732283472" top="0.74803149606299213" bottom="0.74803149606299213" header="0.31496062992125984" footer="0.31496062992125984"/>
  <pageSetup paperSize="9" scale="48" orientation="portrait" cellComments="asDisplayed"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0" zoomScaleNormal="85" zoomScaleSheetLayoutView="80" zoomScalePageLayoutView="70" workbookViewId="0">
      <selection activeCell="L7" sqref="L7:L10"/>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0" t="s">
        <v>94</v>
      </c>
      <c r="B1" s="192"/>
      <c r="C1" s="192"/>
      <c r="D1" s="192"/>
      <c r="E1" s="192"/>
      <c r="F1" s="192"/>
      <c r="G1" s="195" t="s">
        <v>225</v>
      </c>
      <c r="H1" s="192"/>
      <c r="I1" s="192"/>
      <c r="J1" s="192"/>
      <c r="K1" s="192"/>
      <c r="L1" s="192"/>
      <c r="M1" s="192"/>
      <c r="N1" s="192"/>
      <c r="O1" s="192"/>
      <c r="P1" s="192"/>
      <c r="Q1" s="192"/>
      <c r="R1" s="192"/>
      <c r="S1" s="192"/>
      <c r="T1" s="192"/>
      <c r="U1" s="192"/>
      <c r="V1" s="192"/>
      <c r="W1" s="193"/>
      <c r="X1" s="193"/>
      <c r="Y1" s="193"/>
      <c r="Z1" s="193"/>
      <c r="AA1" s="193"/>
      <c r="AB1" s="193"/>
      <c r="AC1" s="193"/>
      <c r="AD1" s="193"/>
      <c r="AE1" s="193"/>
      <c r="AF1" s="193"/>
      <c r="AG1" s="193"/>
      <c r="AH1" s="193"/>
    </row>
    <row r="2" spans="1:34" ht="21" customHeight="1" thickBot="1">
      <c r="A2" s="192"/>
      <c r="B2" s="195"/>
      <c r="C2" s="195"/>
      <c r="D2" s="195"/>
      <c r="E2" s="195"/>
      <c r="F2" s="195"/>
      <c r="G2" s="195"/>
      <c r="H2" s="195"/>
      <c r="I2" s="195"/>
      <c r="J2" s="195"/>
      <c r="K2" s="195"/>
      <c r="L2" s="195"/>
      <c r="M2" s="195"/>
      <c r="N2" s="195"/>
      <c r="O2" s="195"/>
      <c r="P2" s="195"/>
      <c r="Q2" s="195"/>
      <c r="R2" s="195"/>
      <c r="S2" s="195"/>
      <c r="T2" s="195"/>
      <c r="U2" s="195"/>
      <c r="V2" s="195"/>
      <c r="W2" s="193"/>
      <c r="X2" s="193"/>
      <c r="Y2" s="193"/>
      <c r="Z2" s="193"/>
      <c r="AA2" s="199"/>
      <c r="AB2" s="561"/>
      <c r="AC2" s="561"/>
      <c r="AD2" s="561"/>
      <c r="AE2" s="561"/>
      <c r="AF2" s="561"/>
      <c r="AG2" s="561"/>
      <c r="AH2" s="561"/>
    </row>
    <row r="3" spans="1:34" ht="27" customHeight="1" thickBot="1">
      <c r="A3" s="979" t="s">
        <v>6</v>
      </c>
      <c r="B3" s="979"/>
      <c r="C3" s="980"/>
      <c r="D3" s="976" t="str">
        <f>IF('(入力順➀)基本情報入力シート'!M16="","",'(入力順➀)基本情報入力シート'!M16)</f>
        <v>○○ケアサービス</v>
      </c>
      <c r="E3" s="977"/>
      <c r="F3" s="977"/>
      <c r="G3" s="977"/>
      <c r="H3" s="977"/>
      <c r="I3" s="977"/>
      <c r="J3" s="977"/>
      <c r="K3" s="977"/>
      <c r="L3" s="977"/>
      <c r="M3" s="977"/>
      <c r="N3" s="977"/>
      <c r="O3" s="978"/>
      <c r="P3" s="562"/>
      <c r="Q3" s="563"/>
      <c r="R3" s="563"/>
      <c r="S3" s="192"/>
      <c r="T3" s="192"/>
      <c r="U3" s="192"/>
      <c r="V3" s="563"/>
      <c r="W3" s="192"/>
      <c r="X3" s="192"/>
      <c r="Y3" s="192"/>
      <c r="Z3" s="192"/>
      <c r="AA3" s="192"/>
      <c r="AB3" s="192"/>
      <c r="AC3" s="192"/>
      <c r="AD3" s="192"/>
      <c r="AE3" s="192"/>
      <c r="AF3" s="192"/>
      <c r="AG3" s="192"/>
      <c r="AH3" s="192"/>
    </row>
    <row r="4" spans="1:34" ht="21" customHeight="1" thickBot="1">
      <c r="A4" s="564"/>
      <c r="B4" s="564"/>
      <c r="C4" s="564"/>
      <c r="D4" s="565"/>
      <c r="E4" s="565"/>
      <c r="F4" s="565"/>
      <c r="G4" s="565"/>
      <c r="H4" s="565"/>
      <c r="I4" s="565"/>
      <c r="J4" s="565"/>
      <c r="K4" s="565"/>
      <c r="L4" s="565"/>
      <c r="M4" s="565"/>
      <c r="N4" s="565"/>
      <c r="O4" s="565"/>
      <c r="P4" s="565"/>
      <c r="Q4" s="563"/>
      <c r="R4" s="563"/>
      <c r="S4" s="192"/>
      <c r="T4" s="192"/>
      <c r="U4" s="192"/>
      <c r="V4" s="563"/>
      <c r="W4" s="192"/>
      <c r="X4" s="192"/>
      <c r="Y4" s="192"/>
      <c r="Z4" s="192"/>
      <c r="AA4" s="192"/>
      <c r="AB4" s="192"/>
      <c r="AC4" s="192"/>
      <c r="AD4" s="192"/>
      <c r="AE4" s="192"/>
      <c r="AF4" s="192"/>
      <c r="AG4" s="192"/>
      <c r="AH4" s="192"/>
    </row>
    <row r="5" spans="1:34" ht="27.75" customHeight="1" thickBot="1">
      <c r="A5" s="1000" t="s">
        <v>304</v>
      </c>
      <c r="B5" s="1001"/>
      <c r="C5" s="1001"/>
      <c r="D5" s="1001"/>
      <c r="E5" s="1001"/>
      <c r="F5" s="1001"/>
      <c r="G5" s="1001"/>
      <c r="H5" s="1001"/>
      <c r="I5" s="1001"/>
      <c r="J5" s="1001"/>
      <c r="K5" s="1001"/>
      <c r="L5" s="1001"/>
      <c r="M5" s="1001"/>
      <c r="N5" s="1001"/>
      <c r="O5" s="566">
        <f>IF(SUM(AH12:AH111)=0,"",SUM(AH12:AH111))</f>
        <v>54637200</v>
      </c>
      <c r="P5" s="565"/>
      <c r="Q5" s="563"/>
      <c r="R5" s="563"/>
      <c r="S5" s="192"/>
      <c r="T5" s="192"/>
      <c r="U5" s="192"/>
      <c r="V5" s="563"/>
      <c r="W5" s="192"/>
      <c r="X5" s="192"/>
      <c r="Y5" s="192"/>
      <c r="Z5" s="192"/>
      <c r="AA5" s="192"/>
      <c r="AB5" s="192"/>
      <c r="AC5" s="192"/>
      <c r="AD5" s="192"/>
      <c r="AE5" s="192"/>
      <c r="AF5" s="192"/>
      <c r="AG5" s="192"/>
      <c r="AH5" s="192"/>
    </row>
    <row r="6" spans="1:34" ht="21" customHeight="1" thickBot="1">
      <c r="A6" s="192"/>
      <c r="B6" s="192"/>
      <c r="C6" s="192"/>
      <c r="D6" s="192"/>
      <c r="E6" s="192"/>
      <c r="F6" s="192"/>
      <c r="G6" s="192"/>
      <c r="H6" s="192"/>
      <c r="I6" s="192"/>
      <c r="J6" s="192"/>
      <c r="K6" s="192"/>
      <c r="L6" s="192"/>
      <c r="M6" s="192"/>
      <c r="N6" s="192"/>
      <c r="O6" s="192"/>
      <c r="P6" s="192"/>
      <c r="Q6" s="243"/>
      <c r="R6" s="243"/>
      <c r="S6" s="192"/>
      <c r="T6" s="192"/>
      <c r="U6" s="192"/>
      <c r="V6" s="192"/>
      <c r="W6" s="192"/>
      <c r="X6" s="192"/>
      <c r="Y6" s="192"/>
      <c r="Z6" s="192"/>
      <c r="AA6" s="192"/>
      <c r="AB6" s="192"/>
      <c r="AC6" s="192"/>
      <c r="AD6" s="192"/>
      <c r="AE6" s="192"/>
      <c r="AF6" s="192"/>
      <c r="AG6" s="192"/>
      <c r="AH6" s="567"/>
    </row>
    <row r="7" spans="1:34" ht="18" customHeight="1">
      <c r="A7" s="983"/>
      <c r="B7" s="985" t="s">
        <v>7</v>
      </c>
      <c r="C7" s="986"/>
      <c r="D7" s="986"/>
      <c r="E7" s="986"/>
      <c r="F7" s="986"/>
      <c r="G7" s="986"/>
      <c r="H7" s="986"/>
      <c r="I7" s="986"/>
      <c r="J7" s="986"/>
      <c r="K7" s="987"/>
      <c r="L7" s="991" t="s">
        <v>125</v>
      </c>
      <c r="M7" s="568"/>
      <c r="N7" s="569"/>
      <c r="O7" s="993" t="s">
        <v>148</v>
      </c>
      <c r="P7" s="995" t="s">
        <v>76</v>
      </c>
      <c r="Q7" s="997" t="s">
        <v>209</v>
      </c>
      <c r="R7" s="999" t="s">
        <v>130</v>
      </c>
      <c r="S7" s="570" t="s">
        <v>47</v>
      </c>
      <c r="T7" s="571"/>
      <c r="U7" s="571"/>
      <c r="V7" s="571"/>
      <c r="W7" s="571"/>
      <c r="X7" s="571"/>
      <c r="Y7" s="571"/>
      <c r="Z7" s="571"/>
      <c r="AA7" s="571"/>
      <c r="AB7" s="571"/>
      <c r="AC7" s="571"/>
      <c r="AD7" s="571"/>
      <c r="AE7" s="571"/>
      <c r="AF7" s="571"/>
      <c r="AG7" s="571"/>
      <c r="AH7" s="572"/>
    </row>
    <row r="8" spans="1:34" ht="14.25">
      <c r="A8" s="984"/>
      <c r="B8" s="988"/>
      <c r="C8" s="989"/>
      <c r="D8" s="989"/>
      <c r="E8" s="989"/>
      <c r="F8" s="989"/>
      <c r="G8" s="989"/>
      <c r="H8" s="989"/>
      <c r="I8" s="989"/>
      <c r="J8" s="989"/>
      <c r="K8" s="990"/>
      <c r="L8" s="992"/>
      <c r="M8" s="967" t="s">
        <v>218</v>
      </c>
      <c r="N8" s="969"/>
      <c r="O8" s="994"/>
      <c r="P8" s="996"/>
      <c r="Q8" s="998"/>
      <c r="R8" s="973"/>
      <c r="S8" s="573"/>
      <c r="T8" s="981" t="s">
        <v>103</v>
      </c>
      <c r="U8" s="982"/>
      <c r="V8" s="961" t="s">
        <v>104</v>
      </c>
      <c r="W8" s="962"/>
      <c r="X8" s="962"/>
      <c r="Y8" s="962"/>
      <c r="Z8" s="962"/>
      <c r="AA8" s="962"/>
      <c r="AB8" s="962"/>
      <c r="AC8" s="962"/>
      <c r="AD8" s="962"/>
      <c r="AE8" s="962"/>
      <c r="AF8" s="962"/>
      <c r="AG8" s="963"/>
      <c r="AH8" s="574" t="s">
        <v>106</v>
      </c>
    </row>
    <row r="9" spans="1:34" ht="13.5" customHeight="1">
      <c r="A9" s="984"/>
      <c r="B9" s="988"/>
      <c r="C9" s="989"/>
      <c r="D9" s="989"/>
      <c r="E9" s="989"/>
      <c r="F9" s="989"/>
      <c r="G9" s="989"/>
      <c r="H9" s="989"/>
      <c r="I9" s="989"/>
      <c r="J9" s="989"/>
      <c r="K9" s="990"/>
      <c r="L9" s="992"/>
      <c r="M9" s="575"/>
      <c r="N9" s="576"/>
      <c r="O9" s="994"/>
      <c r="P9" s="996"/>
      <c r="Q9" s="998"/>
      <c r="R9" s="973"/>
      <c r="S9" s="970" t="s">
        <v>98</v>
      </c>
      <c r="T9" s="971" t="s">
        <v>211</v>
      </c>
      <c r="U9" s="974" t="s">
        <v>128</v>
      </c>
      <c r="V9" s="964" t="s">
        <v>129</v>
      </c>
      <c r="W9" s="965"/>
      <c r="X9" s="965"/>
      <c r="Y9" s="965"/>
      <c r="Z9" s="965"/>
      <c r="AA9" s="965"/>
      <c r="AB9" s="965"/>
      <c r="AC9" s="965"/>
      <c r="AD9" s="965"/>
      <c r="AE9" s="965"/>
      <c r="AF9" s="965"/>
      <c r="AG9" s="966"/>
      <c r="AH9" s="973" t="s">
        <v>229</v>
      </c>
    </row>
    <row r="10" spans="1:34" ht="150" customHeight="1">
      <c r="A10" s="984"/>
      <c r="B10" s="988"/>
      <c r="C10" s="989"/>
      <c r="D10" s="989"/>
      <c r="E10" s="989"/>
      <c r="F10" s="989"/>
      <c r="G10" s="989"/>
      <c r="H10" s="989"/>
      <c r="I10" s="989"/>
      <c r="J10" s="989"/>
      <c r="K10" s="990"/>
      <c r="L10" s="992"/>
      <c r="M10" s="577" t="s">
        <v>219</v>
      </c>
      <c r="N10" s="577" t="s">
        <v>220</v>
      </c>
      <c r="O10" s="994"/>
      <c r="P10" s="996"/>
      <c r="Q10" s="998"/>
      <c r="R10" s="973"/>
      <c r="S10" s="970"/>
      <c r="T10" s="972"/>
      <c r="U10" s="975"/>
      <c r="V10" s="967"/>
      <c r="W10" s="968"/>
      <c r="X10" s="968"/>
      <c r="Y10" s="968"/>
      <c r="Z10" s="968"/>
      <c r="AA10" s="968"/>
      <c r="AB10" s="968"/>
      <c r="AC10" s="968"/>
      <c r="AD10" s="968"/>
      <c r="AE10" s="968"/>
      <c r="AF10" s="968"/>
      <c r="AG10" s="969"/>
      <c r="AH10" s="973"/>
    </row>
    <row r="11" spans="1:34" ht="14.25">
      <c r="A11" s="578"/>
      <c r="B11" s="579"/>
      <c r="C11" s="580"/>
      <c r="D11" s="580"/>
      <c r="E11" s="580"/>
      <c r="F11" s="580"/>
      <c r="G11" s="580"/>
      <c r="H11" s="580"/>
      <c r="I11" s="580"/>
      <c r="J11" s="580"/>
      <c r="K11" s="581"/>
      <c r="L11" s="582"/>
      <c r="M11" s="582"/>
      <c r="N11" s="582"/>
      <c r="O11" s="583"/>
      <c r="P11" s="584"/>
      <c r="Q11" s="585"/>
      <c r="R11" s="586"/>
      <c r="S11" s="587"/>
      <c r="T11" s="588"/>
      <c r="U11" s="589"/>
      <c r="V11" s="590"/>
      <c r="W11" s="591"/>
      <c r="X11" s="591"/>
      <c r="Y11" s="591"/>
      <c r="Z11" s="591"/>
      <c r="AA11" s="591"/>
      <c r="AB11" s="591"/>
      <c r="AC11" s="591"/>
      <c r="AD11" s="591"/>
      <c r="AE11" s="591"/>
      <c r="AF11" s="591"/>
      <c r="AG11" s="591"/>
      <c r="AH11" s="586"/>
    </row>
    <row r="12" spans="1:34" ht="36.75" customHeight="1">
      <c r="A12" s="592">
        <v>1</v>
      </c>
      <c r="B12" s="593">
        <f>IF('(入力順➀)基本情報入力シート'!C33="","",'(入力順➀)基本情報入力シート'!C33)</f>
        <v>1</v>
      </c>
      <c r="C12" s="594">
        <f>IF('(入力順➀)基本情報入力シート'!D33="","",'(入力順➀)基本情報入力シート'!D33)</f>
        <v>3</v>
      </c>
      <c r="D12" s="595">
        <f>IF('(入力順➀)基本情報入力シート'!E33="","",'(入力順➀)基本情報入力シート'!E33)</f>
        <v>3</v>
      </c>
      <c r="E12" s="595">
        <f>IF('(入力順➀)基本情報入力シート'!F33="","",'(入力順➀)基本情報入力シート'!F33)</f>
        <v>4</v>
      </c>
      <c r="F12" s="595">
        <f>IF('(入力順➀)基本情報入力シート'!G33="","",'(入力順➀)基本情報入力シート'!G33)</f>
        <v>5</v>
      </c>
      <c r="G12" s="595">
        <f>IF('(入力順➀)基本情報入力シート'!H33="","",'(入力順➀)基本情報入力シート'!H33)</f>
        <v>6</v>
      </c>
      <c r="H12" s="595">
        <f>IF('(入力順➀)基本情報入力シート'!I33="","",'(入力順➀)基本情報入力シート'!I33)</f>
        <v>7</v>
      </c>
      <c r="I12" s="595">
        <f>IF('(入力順➀)基本情報入力シート'!J33="","",'(入力順➀)基本情報入力シート'!J33)</f>
        <v>8</v>
      </c>
      <c r="J12" s="595">
        <f>IF('(入力順➀)基本情報入力シート'!K33="","",'(入力順➀)基本情報入力シート'!K33)</f>
        <v>9</v>
      </c>
      <c r="K12" s="596">
        <f>IF('(入力順➀)基本情報入力シート'!L33="","",'(入力順➀)基本情報入力シート'!L33)</f>
        <v>1</v>
      </c>
      <c r="L12" s="597" t="str">
        <f>IF('(入力順➀)基本情報入力シート'!M33="","",'(入力順➀)基本情報入力シート'!M33)</f>
        <v>東京都</v>
      </c>
      <c r="M12" s="597" t="str">
        <f>IF('(入力順➀)基本情報入力シート'!R33="","",'(入力順➀)基本情報入力シート'!R33)</f>
        <v>東京都</v>
      </c>
      <c r="N12" s="597" t="str">
        <f>IF('(入力順➀)基本情報入力シート'!W33="","",'(入力順➀)基本情報入力シート'!W33)</f>
        <v>千代田区</v>
      </c>
      <c r="O12" s="592" t="str">
        <f>IF('(入力順➀)基本情報入力シート'!X33="","",'(入力順➀)基本情報入力シート'!X33)</f>
        <v>介護保険事業所名称０１</v>
      </c>
      <c r="P12" s="598" t="str">
        <f>IF('(入力順➀)基本情報入力シート'!Y33="","",'(入力順➀)基本情報入力シート'!Y33)</f>
        <v>訪問介護</v>
      </c>
      <c r="Q12" s="599">
        <f>IF('(入力順➀)基本情報入力シート'!Z33="","",'(入力順➀)基本情報入力シート'!Z33)</f>
        <v>250000</v>
      </c>
      <c r="R12" s="600">
        <f>IF('(入力順➀)基本情報入力シート'!AA33="","",'(入力順➀)基本情報入力シート'!AA33)</f>
        <v>11.4</v>
      </c>
      <c r="S12" s="601" t="s">
        <v>551</v>
      </c>
      <c r="T12" s="602" t="s">
        <v>554</v>
      </c>
      <c r="U12" s="603">
        <f>IF(P12="","",VLOOKUP(P12,【参考】数式用!$A$5:$I$38,MATCH(T12,【参考】数式用!$C$4:$G$4,0)+2,0))</f>
        <v>0.1</v>
      </c>
      <c r="V12" s="237" t="s">
        <v>34</v>
      </c>
      <c r="W12" s="604">
        <v>4</v>
      </c>
      <c r="X12" s="234" t="s">
        <v>12</v>
      </c>
      <c r="Y12" s="604">
        <v>4</v>
      </c>
      <c r="Z12" s="386" t="s">
        <v>102</v>
      </c>
      <c r="AA12" s="605">
        <v>5</v>
      </c>
      <c r="AB12" s="234" t="s">
        <v>12</v>
      </c>
      <c r="AC12" s="605">
        <v>3</v>
      </c>
      <c r="AD12" s="234" t="s">
        <v>17</v>
      </c>
      <c r="AE12" s="606" t="s">
        <v>49</v>
      </c>
      <c r="AF12" s="607">
        <f>IF(W12&gt;=1,(AA12*12+AC12)-(W12*12+Y12)+1,"")</f>
        <v>12</v>
      </c>
      <c r="AG12" s="608" t="s">
        <v>69</v>
      </c>
      <c r="AH12" s="609">
        <f>IFERROR(ROUNDDOWN(ROUND(Q12*R12,0)*U12,0)*AF12,"")</f>
        <v>3420000</v>
      </c>
    </row>
    <row r="13" spans="1:34" ht="36.75" customHeight="1">
      <c r="A13" s="592">
        <f>A12+1</f>
        <v>2</v>
      </c>
      <c r="B13" s="593">
        <f>IF('(入力順➀)基本情報入力シート'!C34="","",'(入力順➀)基本情報入力シート'!C34)</f>
        <v>1</v>
      </c>
      <c r="C13" s="594">
        <f>IF('(入力順➀)基本情報入力シート'!D34="","",'(入力順➀)基本情報入力シート'!D34)</f>
        <v>3</v>
      </c>
      <c r="D13" s="595">
        <f>IF('(入力順➀)基本情報入力シート'!E34="","",'(入力順➀)基本情報入力シート'!E34)</f>
        <v>3</v>
      </c>
      <c r="E13" s="595">
        <f>IF('(入力順➀)基本情報入力シート'!F34="","",'(入力順➀)基本情報入力シート'!F34)</f>
        <v>4</v>
      </c>
      <c r="F13" s="595">
        <f>IF('(入力順➀)基本情報入力シート'!G34="","",'(入力順➀)基本情報入力シート'!G34)</f>
        <v>5</v>
      </c>
      <c r="G13" s="595">
        <f>IF('(入力順➀)基本情報入力シート'!H34="","",'(入力順➀)基本情報入力シート'!H34)</f>
        <v>6</v>
      </c>
      <c r="H13" s="595">
        <f>IF('(入力順➀)基本情報入力シート'!I34="","",'(入力順➀)基本情報入力シート'!I34)</f>
        <v>7</v>
      </c>
      <c r="I13" s="595">
        <f>IF('(入力順➀)基本情報入力シート'!J34="","",'(入力順➀)基本情報入力シート'!J34)</f>
        <v>8</v>
      </c>
      <c r="J13" s="595">
        <f>IF('(入力順➀)基本情報入力シート'!K34="","",'(入力順➀)基本情報入力シート'!K34)</f>
        <v>9</v>
      </c>
      <c r="K13" s="596">
        <f>IF('(入力順➀)基本情報入力シート'!L34="","",'(入力順➀)基本情報入力シート'!L34)</f>
        <v>2</v>
      </c>
      <c r="L13" s="597" t="str">
        <f>IF('(入力順➀)基本情報入力シート'!M34="","",'(入力順➀)基本情報入力シート'!M34)</f>
        <v>東京都</v>
      </c>
      <c r="M13" s="597" t="str">
        <f>IF('(入力順➀)基本情報入力シート'!R34="","",'(入力順➀)基本情報入力シート'!R34)</f>
        <v>東京都</v>
      </c>
      <c r="N13" s="597" t="str">
        <f>IF('(入力順➀)基本情報入力シート'!W34="","",'(入力順➀)基本情報入力シート'!W34)</f>
        <v>豊島区</v>
      </c>
      <c r="O13" s="592" t="str">
        <f>IF('(入力順➀)基本情報入力シート'!X34="","",'(入力順➀)基本情報入力シート'!X34)</f>
        <v>介護保険事業所名称０２</v>
      </c>
      <c r="P13" s="598" t="str">
        <f>IF('(入力順➀)基本情報入力シート'!Y34="","",'(入力順➀)基本情報入力シート'!Y34)</f>
        <v>通所介護</v>
      </c>
      <c r="Q13" s="599">
        <f>IF('(入力順➀)基本情報入力シート'!Z34="","",'(入力順➀)基本情報入力シート'!Z34)</f>
        <v>400000</v>
      </c>
      <c r="R13" s="600">
        <f>IF('(入力順➀)基本情報入力シート'!AA34="","",'(入力順➀)基本情報入力シート'!AA34)</f>
        <v>10.9</v>
      </c>
      <c r="S13" s="601" t="s">
        <v>552</v>
      </c>
      <c r="T13" s="602" t="s">
        <v>555</v>
      </c>
      <c r="U13" s="603">
        <f>IF(P13="","",VLOOKUP(P13,【参考】数式用!$A$5:$I$38,MATCH(T13,【参考】数式用!$C$4:$G$4,0)+2,0))</f>
        <v>5.8999999999999997E-2</v>
      </c>
      <c r="V13" s="237" t="s">
        <v>34</v>
      </c>
      <c r="W13" s="604">
        <v>4</v>
      </c>
      <c r="X13" s="234" t="s">
        <v>12</v>
      </c>
      <c r="Y13" s="604">
        <v>4</v>
      </c>
      <c r="Z13" s="386" t="s">
        <v>102</v>
      </c>
      <c r="AA13" s="605">
        <v>5</v>
      </c>
      <c r="AB13" s="234" t="s">
        <v>12</v>
      </c>
      <c r="AC13" s="605">
        <v>3</v>
      </c>
      <c r="AD13" s="234" t="s">
        <v>17</v>
      </c>
      <c r="AE13" s="606" t="s">
        <v>49</v>
      </c>
      <c r="AF13" s="607">
        <f t="shared" ref="AF13:AF16" si="0">IF(W13&gt;=1,(AA13*12+AC13)-(W13*12+Y13)+1,"")</f>
        <v>12</v>
      </c>
      <c r="AG13" s="608" t="s">
        <v>69</v>
      </c>
      <c r="AH13" s="609">
        <f t="shared" ref="AH13:AH76" si="1">IFERROR(ROUNDDOWN(ROUND(Q13*R13,0)*U13,0)*AF13,"")</f>
        <v>3086880</v>
      </c>
    </row>
    <row r="14" spans="1:34" ht="36.75" customHeight="1">
      <c r="A14" s="592">
        <f t="shared" ref="A14:A26" si="2">A13+1</f>
        <v>3</v>
      </c>
      <c r="B14" s="593">
        <f>IF('(入力順➀)基本情報入力シート'!C35="","",'(入力順➀)基本情報入力シート'!C35)</f>
        <v>1</v>
      </c>
      <c r="C14" s="594">
        <f>IF('(入力順➀)基本情報入力シート'!D35="","",'(入力順➀)基本情報入力シート'!D35)</f>
        <v>3</v>
      </c>
      <c r="D14" s="595">
        <f>IF('(入力順➀)基本情報入力シート'!E35="","",'(入力順➀)基本情報入力シート'!E35)</f>
        <v>3</v>
      </c>
      <c r="E14" s="595">
        <f>IF('(入力順➀)基本情報入力シート'!F35="","",'(入力順➀)基本情報入力シート'!F35)</f>
        <v>4</v>
      </c>
      <c r="F14" s="595">
        <f>IF('(入力順➀)基本情報入力シート'!G35="","",'(入力順➀)基本情報入力シート'!G35)</f>
        <v>5</v>
      </c>
      <c r="G14" s="595">
        <f>IF('(入力順➀)基本情報入力シート'!H35="","",'(入力順➀)基本情報入力シート'!H35)</f>
        <v>6</v>
      </c>
      <c r="H14" s="595">
        <f>IF('(入力順➀)基本情報入力シート'!I35="","",'(入力順➀)基本情報入力シート'!I35)</f>
        <v>7</v>
      </c>
      <c r="I14" s="595">
        <f>IF('(入力順➀)基本情報入力シート'!J35="","",'(入力順➀)基本情報入力シート'!J35)</f>
        <v>8</v>
      </c>
      <c r="J14" s="595">
        <f>IF('(入力順➀)基本情報入力シート'!K35="","",'(入力順➀)基本情報入力シート'!K35)</f>
        <v>9</v>
      </c>
      <c r="K14" s="596">
        <f>IF('(入力順➀)基本情報入力シート'!L35="","",'(入力順➀)基本情報入力シート'!L35)</f>
        <v>3</v>
      </c>
      <c r="L14" s="597" t="str">
        <f>IF('(入力順➀)基本情報入力シート'!M35="","",'(入力順➀)基本情報入力シート'!M35)</f>
        <v>世田谷区</v>
      </c>
      <c r="M14" s="597" t="str">
        <f>IF('(入力順➀)基本情報入力シート'!R35="","",'(入力順➀)基本情報入力シート'!R35)</f>
        <v>東京都</v>
      </c>
      <c r="N14" s="597" t="str">
        <f>IF('(入力順➀)基本情報入力シート'!W35="","",'(入力順➀)基本情報入力シート'!W35)</f>
        <v>世田谷区</v>
      </c>
      <c r="O14" s="592" t="str">
        <f>IF('(入力順➀)基本情報入力シート'!X35="","",'(入力順➀)基本情報入力シート'!X35)</f>
        <v>介護保険事業所名称０３</v>
      </c>
      <c r="P14" s="598" t="str">
        <f>IF('(入力順➀)基本情報入力シート'!Y35="","",'(入力順➀)基本情報入力シート'!Y35)</f>
        <v>定期巡回･随時対応型訪問介護看護</v>
      </c>
      <c r="Q14" s="599">
        <f>IF('(入力順➀)基本情報入力シート'!Z35="","",'(入力順➀)基本情報入力シート'!Z35)</f>
        <v>400000</v>
      </c>
      <c r="R14" s="600">
        <f>IF('(入力順➀)基本情報入力シート'!AA35="","",'(入力順➀)基本情報入力シート'!AA35)</f>
        <v>11.4</v>
      </c>
      <c r="S14" s="601" t="s">
        <v>553</v>
      </c>
      <c r="T14" s="602" t="s">
        <v>555</v>
      </c>
      <c r="U14" s="603">
        <f>IF(P14="","",VLOOKUP(P14,【参考】数式用!$A$5:$I$38,MATCH(T14,【参考】数式用!$C$4:$G$4,0)+2,0))</f>
        <v>0.13700000000000001</v>
      </c>
      <c r="V14" s="237" t="s">
        <v>34</v>
      </c>
      <c r="W14" s="604">
        <v>4</v>
      </c>
      <c r="X14" s="234" t="s">
        <v>12</v>
      </c>
      <c r="Y14" s="604">
        <v>4</v>
      </c>
      <c r="Z14" s="386" t="s">
        <v>102</v>
      </c>
      <c r="AA14" s="605">
        <v>5</v>
      </c>
      <c r="AB14" s="234" t="s">
        <v>12</v>
      </c>
      <c r="AC14" s="605">
        <v>3</v>
      </c>
      <c r="AD14" s="234" t="s">
        <v>17</v>
      </c>
      <c r="AE14" s="606" t="s">
        <v>49</v>
      </c>
      <c r="AF14" s="607">
        <f t="shared" si="0"/>
        <v>12</v>
      </c>
      <c r="AG14" s="608" t="s">
        <v>69</v>
      </c>
      <c r="AH14" s="609">
        <f t="shared" si="1"/>
        <v>7496640</v>
      </c>
    </row>
    <row r="15" spans="1:34" ht="36.75" customHeight="1">
      <c r="A15" s="592">
        <f t="shared" si="2"/>
        <v>4</v>
      </c>
      <c r="B15" s="593">
        <f>IF('(入力順➀)基本情報入力シート'!C36="","",'(入力順➀)基本情報入力シート'!C36)</f>
        <v>1</v>
      </c>
      <c r="C15" s="594">
        <f>IF('(入力順➀)基本情報入力シート'!D36="","",'(入力順➀)基本情報入力シート'!D36)</f>
        <v>1</v>
      </c>
      <c r="D15" s="595">
        <f>IF('(入力順➀)基本情報入力シート'!E36="","",'(入力順➀)基本情報入力シート'!E36)</f>
        <v>3</v>
      </c>
      <c r="E15" s="595">
        <f>IF('(入力順➀)基本情報入力シート'!F36="","",'(入力順➀)基本情報入力シート'!F36)</f>
        <v>4</v>
      </c>
      <c r="F15" s="595">
        <f>IF('(入力順➀)基本情報入力シート'!G36="","",'(入力順➀)基本情報入力シート'!G36)</f>
        <v>5</v>
      </c>
      <c r="G15" s="595">
        <f>IF('(入力順➀)基本情報入力シート'!H36="","",'(入力順➀)基本情報入力シート'!H36)</f>
        <v>6</v>
      </c>
      <c r="H15" s="595">
        <f>IF('(入力順➀)基本情報入力シート'!I36="","",'(入力順➀)基本情報入力シート'!I36)</f>
        <v>7</v>
      </c>
      <c r="I15" s="595">
        <f>IF('(入力順➀)基本情報入力シート'!J36="","",'(入力順➀)基本情報入力シート'!J36)</f>
        <v>8</v>
      </c>
      <c r="J15" s="595">
        <f>IF('(入力順➀)基本情報入力シート'!K36="","",'(入力順➀)基本情報入力シート'!K36)</f>
        <v>9</v>
      </c>
      <c r="K15" s="596">
        <f>IF('(入力順➀)基本情報入力シート'!L36="","",'(入力順➀)基本情報入力シート'!L36)</f>
        <v>4</v>
      </c>
      <c r="L15" s="597" t="str">
        <f>IF('(入力順➀)基本情報入力シート'!M36="","",'(入力順➀)基本情報入力シート'!M36)</f>
        <v>埼玉県</v>
      </c>
      <c r="M15" s="597" t="str">
        <f>IF('(入力順➀)基本情報入力シート'!R36="","",'(入力順➀)基本情報入力シート'!R36)</f>
        <v>埼玉県</v>
      </c>
      <c r="N15" s="597" t="str">
        <f>IF('(入力順➀)基本情報入力シート'!W36="","",'(入力順➀)基本情報入力シート'!W36)</f>
        <v>さいたま市</v>
      </c>
      <c r="O15" s="592" t="str">
        <f>IF('(入力順➀)基本情報入力シート'!X36="","",'(入力順➀)基本情報入力シート'!X36)</f>
        <v>介護保険事業所名称０４</v>
      </c>
      <c r="P15" s="598" t="str">
        <f>IF('(入力順➀)基本情報入力シート'!Y36="","",'(入力順➀)基本情報入力シート'!Y36)</f>
        <v>介護老人福祉施設</v>
      </c>
      <c r="Q15" s="599">
        <f>IF('(入力順➀)基本情報入力シート'!Z36="","",'(入力順➀)基本情報入力シート'!Z36)</f>
        <v>2000000</v>
      </c>
      <c r="R15" s="600">
        <f>IF('(入力順➀)基本情報入力シート'!AA36="","",'(入力順➀)基本情報入力シート'!AA36)</f>
        <v>10.68</v>
      </c>
      <c r="S15" s="601" t="s">
        <v>552</v>
      </c>
      <c r="T15" s="602" t="s">
        <v>555</v>
      </c>
      <c r="U15" s="603">
        <f>IF(P15="","",VLOOKUP(P15,【参考】数式用!$A$5:$I$38,MATCH(T15,【参考】数式用!$C$4:$G$4,0)+2,0))</f>
        <v>8.3000000000000004E-2</v>
      </c>
      <c r="V15" s="237" t="s">
        <v>34</v>
      </c>
      <c r="W15" s="604">
        <v>4</v>
      </c>
      <c r="X15" s="234" t="s">
        <v>12</v>
      </c>
      <c r="Y15" s="604">
        <v>4</v>
      </c>
      <c r="Z15" s="386" t="s">
        <v>102</v>
      </c>
      <c r="AA15" s="605">
        <v>5</v>
      </c>
      <c r="AB15" s="234" t="s">
        <v>12</v>
      </c>
      <c r="AC15" s="605">
        <v>3</v>
      </c>
      <c r="AD15" s="234" t="s">
        <v>17</v>
      </c>
      <c r="AE15" s="606" t="s">
        <v>49</v>
      </c>
      <c r="AF15" s="607">
        <f t="shared" si="0"/>
        <v>12</v>
      </c>
      <c r="AG15" s="608" t="s">
        <v>69</v>
      </c>
      <c r="AH15" s="609">
        <f t="shared" si="1"/>
        <v>21274560</v>
      </c>
    </row>
    <row r="16" spans="1:34" ht="36.75" customHeight="1">
      <c r="A16" s="592">
        <f t="shared" si="2"/>
        <v>5</v>
      </c>
      <c r="B16" s="593">
        <f>IF('(入力順➀)基本情報入力シート'!C37="","",'(入力順➀)基本情報入力シート'!C37)</f>
        <v>1</v>
      </c>
      <c r="C16" s="594">
        <f>IF('(入力順➀)基本情報入力シート'!D37="","",'(入力順➀)基本情報入力シート'!D37)</f>
        <v>4</v>
      </c>
      <c r="D16" s="595">
        <f>IF('(入力順➀)基本情報入力シート'!E37="","",'(入力順➀)基本情報入力シート'!E37)</f>
        <v>3</v>
      </c>
      <c r="E16" s="595">
        <f>IF('(入力順➀)基本情報入力シート'!F37="","",'(入力順➀)基本情報入力シート'!F37)</f>
        <v>4</v>
      </c>
      <c r="F16" s="595">
        <f>IF('(入力順➀)基本情報入力シート'!G37="","",'(入力順➀)基本情報入力シート'!G37)</f>
        <v>5</v>
      </c>
      <c r="G16" s="595">
        <f>IF('(入力順➀)基本情報入力シート'!H37="","",'(入力順➀)基本情報入力シート'!H37)</f>
        <v>6</v>
      </c>
      <c r="H16" s="595">
        <f>IF('(入力順➀)基本情報入力シート'!I37="","",'(入力順➀)基本情報入力シート'!I37)</f>
        <v>7</v>
      </c>
      <c r="I16" s="595">
        <f>IF('(入力順➀)基本情報入力シート'!J37="","",'(入力順➀)基本情報入力シート'!J37)</f>
        <v>8</v>
      </c>
      <c r="J16" s="595">
        <f>IF('(入力順➀)基本情報入力シート'!K37="","",'(入力順➀)基本情報入力シート'!K37)</f>
        <v>9</v>
      </c>
      <c r="K16" s="596">
        <f>IF('(入力順➀)基本情報入力シート'!L37="","",'(入力順➀)基本情報入力シート'!L37)</f>
        <v>5</v>
      </c>
      <c r="L16" s="597" t="str">
        <f>IF('(入力順➀)基本情報入力シート'!M37="","",'(入力順➀)基本情報入力シート'!M37)</f>
        <v>横浜市</v>
      </c>
      <c r="M16" s="597" t="str">
        <f>IF('(入力順➀)基本情報入力シート'!R37="","",'(入力順➀)基本情報入力シート'!R37)</f>
        <v>神奈川県</v>
      </c>
      <c r="N16" s="597" t="str">
        <f>IF('(入力順➀)基本情報入力シート'!W37="","",'(入力順➀)基本情報入力シート'!W37)</f>
        <v>横浜市</v>
      </c>
      <c r="O16" s="592" t="str">
        <f>IF('(入力順➀)基本情報入力シート'!X37="","",'(入力順➀)基本情報入力シート'!X37)</f>
        <v>介護保険事業所名称０５</v>
      </c>
      <c r="P16" s="598" t="str">
        <f>IF('(入力順➀)基本情報入力シート'!Y37="","",'(入力順➀)基本情報入力シート'!Y37)</f>
        <v>小規模多機能型居宅介護</v>
      </c>
      <c r="Q16" s="599">
        <f>IF('(入力順➀)基本情報入力シート'!Z37="","",'(入力順➀)基本情報入力シート'!Z37)</f>
        <v>400000</v>
      </c>
      <c r="R16" s="600">
        <f>IF('(入力順➀)基本情報入力シート'!AA37="","",'(入力順➀)基本情報入力シート'!AA37)</f>
        <v>10.88</v>
      </c>
      <c r="S16" s="601" t="s">
        <v>552</v>
      </c>
      <c r="T16" s="602" t="s">
        <v>554</v>
      </c>
      <c r="U16" s="603">
        <f>IF(P16="","",VLOOKUP(P16,【参考】数式用!$A$5:$I$38,MATCH(T16,【参考】数式用!$C$4:$G$4,0)+2,0))</f>
        <v>7.3999999999999996E-2</v>
      </c>
      <c r="V16" s="237" t="s">
        <v>34</v>
      </c>
      <c r="W16" s="604">
        <v>4</v>
      </c>
      <c r="X16" s="234" t="s">
        <v>12</v>
      </c>
      <c r="Y16" s="604">
        <v>4</v>
      </c>
      <c r="Z16" s="386" t="s">
        <v>102</v>
      </c>
      <c r="AA16" s="605">
        <v>5</v>
      </c>
      <c r="AB16" s="234" t="s">
        <v>12</v>
      </c>
      <c r="AC16" s="605">
        <v>3</v>
      </c>
      <c r="AD16" s="234" t="s">
        <v>17</v>
      </c>
      <c r="AE16" s="606" t="s">
        <v>49</v>
      </c>
      <c r="AF16" s="607">
        <f t="shared" si="0"/>
        <v>12</v>
      </c>
      <c r="AG16" s="608" t="s">
        <v>69</v>
      </c>
      <c r="AH16" s="609">
        <f t="shared" si="1"/>
        <v>3864576</v>
      </c>
    </row>
    <row r="17" spans="1:34" ht="36.75" customHeight="1">
      <c r="A17" s="592">
        <f t="shared" si="2"/>
        <v>6</v>
      </c>
      <c r="B17" s="593">
        <f>IF('(入力順➀)基本情報入力シート'!C38="","",'(入力順➀)基本情報入力シート'!C38)</f>
        <v>1</v>
      </c>
      <c r="C17" s="594">
        <f>IF('(入力順➀)基本情報入力シート'!D38="","",'(入力順➀)基本情報入力シート'!D38)</f>
        <v>4</v>
      </c>
      <c r="D17" s="595">
        <f>IF('(入力順➀)基本情報入力シート'!E38="","",'(入力順➀)基本情報入力シート'!E38)</f>
        <v>3</v>
      </c>
      <c r="E17" s="595">
        <f>IF('(入力順➀)基本情報入力シート'!F38="","",'(入力順➀)基本情報入力シート'!F38)</f>
        <v>4</v>
      </c>
      <c r="F17" s="595">
        <f>IF('(入力順➀)基本情報入力シート'!G38="","",'(入力順➀)基本情報入力シート'!G38)</f>
        <v>5</v>
      </c>
      <c r="G17" s="595">
        <f>IF('(入力順➀)基本情報入力シート'!H38="","",'(入力順➀)基本情報入力シート'!H38)</f>
        <v>6</v>
      </c>
      <c r="H17" s="595">
        <f>IF('(入力順➀)基本情報入力シート'!I38="","",'(入力順➀)基本情報入力シート'!I38)</f>
        <v>7</v>
      </c>
      <c r="I17" s="595">
        <f>IF('(入力順➀)基本情報入力シート'!J38="","",'(入力順➀)基本情報入力シート'!J38)</f>
        <v>8</v>
      </c>
      <c r="J17" s="595">
        <f>IF('(入力順➀)基本情報入力シート'!K38="","",'(入力順➀)基本情報入力シート'!K38)</f>
        <v>9</v>
      </c>
      <c r="K17" s="596">
        <f>IF('(入力順➀)基本情報入力シート'!L38="","",'(入力順➀)基本情報入力シート'!L38)</f>
        <v>5</v>
      </c>
      <c r="L17" s="597" t="str">
        <f>IF('(入力順➀)基本情報入力シート'!M38="","",'(入力順➀)基本情報入力シート'!M38)</f>
        <v>横浜市</v>
      </c>
      <c r="M17" s="597" t="str">
        <f>IF('(入力順➀)基本情報入力シート'!R38="","",'(入力順➀)基本情報入力シート'!R38)</f>
        <v>神奈川県</v>
      </c>
      <c r="N17" s="597" t="str">
        <f>IF('(入力順➀)基本情報入力シート'!W38="","",'(入力順➀)基本情報入力シート'!W38)</f>
        <v>横浜市</v>
      </c>
      <c r="O17" s="592" t="str">
        <f>IF('(入力順➀)基本情報入力シート'!X38="","",'(入力順➀)基本情報入力シート'!X38)</f>
        <v>介護保険事業所名称０５</v>
      </c>
      <c r="P17" s="598" t="str">
        <f>IF('(入力順➀)基本情報入力シート'!Y38="","",'(入力順➀)基本情報入力シート'!Y38)</f>
        <v>介護予防小規模多機能型居宅介護</v>
      </c>
      <c r="Q17" s="599" t="str">
        <f>IF('(入力順➀)基本情報入力シート'!Z38="","",'(入力順➀)基本情報入力シート'!Z38)</f>
        <v>上記に含む</v>
      </c>
      <c r="R17" s="600" t="str">
        <f>IF('(入力順➀)基本情報入力シート'!AA38="","",'(入力順➀)基本情報入力シート'!AA38)</f>
        <v/>
      </c>
      <c r="S17" s="601" t="s">
        <v>552</v>
      </c>
      <c r="T17" s="602" t="s">
        <v>554</v>
      </c>
      <c r="U17" s="603">
        <f>IF(P17="","",VLOOKUP(P17,【参考】数式用!$A$5:$I$38,MATCH(T17,【参考】数式用!$C$4:$G$4,0)+2,0))</f>
        <v>7.3999999999999996E-2</v>
      </c>
      <c r="V17" s="237" t="s">
        <v>201</v>
      </c>
      <c r="W17" s="604">
        <v>4</v>
      </c>
      <c r="X17" s="234" t="s">
        <v>202</v>
      </c>
      <c r="Y17" s="604">
        <v>4</v>
      </c>
      <c r="Z17" s="386" t="s">
        <v>203</v>
      </c>
      <c r="AA17" s="605">
        <v>5</v>
      </c>
      <c r="AB17" s="234" t="s">
        <v>202</v>
      </c>
      <c r="AC17" s="605">
        <v>3</v>
      </c>
      <c r="AD17" s="234" t="s">
        <v>204</v>
      </c>
      <c r="AE17" s="606" t="s">
        <v>205</v>
      </c>
      <c r="AF17" s="607">
        <f t="shared" ref="AF17:AF80" si="3">IF(W17&gt;=1,(AA17*12+AC17)-(W17*12+Y17)+1,"")</f>
        <v>12</v>
      </c>
      <c r="AG17" s="608" t="s">
        <v>206</v>
      </c>
      <c r="AH17" s="609" t="str">
        <f t="shared" si="1"/>
        <v/>
      </c>
    </row>
    <row r="18" spans="1:34" ht="36.75" customHeight="1">
      <c r="A18" s="592">
        <f t="shared" si="2"/>
        <v>7</v>
      </c>
      <c r="B18" s="593">
        <f>IF('(入力順➀)基本情報入力シート'!C39="","",'(入力順➀)基本情報入力シート'!C39)</f>
        <v>1</v>
      </c>
      <c r="C18" s="594">
        <f>IF('(入力順➀)基本情報入力シート'!D39="","",'(入力順➀)基本情報入力シート'!D39)</f>
        <v>2</v>
      </c>
      <c r="D18" s="595">
        <f>IF('(入力順➀)基本情報入力シート'!E39="","",'(入力順➀)基本情報入力シート'!E39)</f>
        <v>3</v>
      </c>
      <c r="E18" s="595">
        <f>IF('(入力順➀)基本情報入力シート'!F39="","",'(入力順➀)基本情報入力シート'!F39)</f>
        <v>4</v>
      </c>
      <c r="F18" s="595">
        <f>IF('(入力順➀)基本情報入力シート'!G39="","",'(入力順➀)基本情報入力シート'!G39)</f>
        <v>5</v>
      </c>
      <c r="G18" s="595">
        <f>IF('(入力順➀)基本情報入力シート'!H39="","",'(入力順➀)基本情報入力シート'!H39)</f>
        <v>6</v>
      </c>
      <c r="H18" s="595">
        <f>IF('(入力順➀)基本情報入力シート'!I39="","",'(入力順➀)基本情報入力シート'!I39)</f>
        <v>7</v>
      </c>
      <c r="I18" s="595">
        <f>IF('(入力順➀)基本情報入力シート'!J39="","",'(入力順➀)基本情報入力シート'!J39)</f>
        <v>8</v>
      </c>
      <c r="J18" s="595">
        <f>IF('(入力順➀)基本情報入力シート'!K39="","",'(入力順➀)基本情報入力シート'!K39)</f>
        <v>9</v>
      </c>
      <c r="K18" s="596">
        <f>IF('(入力順➀)基本情報入力シート'!L39="","",'(入力順➀)基本情報入力シート'!L39)</f>
        <v>6</v>
      </c>
      <c r="L18" s="597" t="str">
        <f>IF('(入力順➀)基本情報入力シート'!M39="","",'(入力順➀)基本情報入力シート'!M39)</f>
        <v>千葉県</v>
      </c>
      <c r="M18" s="597" t="str">
        <f>IF('(入力順➀)基本情報入力シート'!R39="","",'(入力順➀)基本情報入力シート'!R39)</f>
        <v>神奈川県</v>
      </c>
      <c r="N18" s="597" t="str">
        <f>IF('(入力順➀)基本情報入力シート'!W39="","",'(入力順➀)基本情報入力シート'!W39)</f>
        <v>千葉市</v>
      </c>
      <c r="O18" s="592" t="str">
        <f>IF('(入力順➀)基本情報入力シート'!X39="","",'(入力順➀)基本情報入力シート'!X39)</f>
        <v>介護保険事業所名称０６</v>
      </c>
      <c r="P18" s="598" t="str">
        <f>IF('(入力順➀)基本情報入力シート'!Y39="","",'(入力順➀)基本情報入力シート'!Y39)</f>
        <v>介護老人保健施設</v>
      </c>
      <c r="Q18" s="599">
        <f>IF('(入力順➀)基本情報入力シート'!Z39="","",'(入力順➀)基本情報入力シート'!Z39)</f>
        <v>2800000</v>
      </c>
      <c r="R18" s="600">
        <f>IF('(入力順➀)基本情報入力シート'!AA39="","",'(入力順➀)基本情報入力シート'!AA39)</f>
        <v>10.68</v>
      </c>
      <c r="S18" s="601" t="s">
        <v>553</v>
      </c>
      <c r="T18" s="602" t="s">
        <v>555</v>
      </c>
      <c r="U18" s="603">
        <f>IF(P18="","",VLOOKUP(P18,【参考】数式用!$A$5:$I$38,MATCH(T18,【参考】数式用!$C$4:$G$4,0)+2,0))</f>
        <v>3.9E-2</v>
      </c>
      <c r="V18" s="237" t="s">
        <v>201</v>
      </c>
      <c r="W18" s="604">
        <v>4</v>
      </c>
      <c r="X18" s="234" t="s">
        <v>202</v>
      </c>
      <c r="Y18" s="604">
        <v>4</v>
      </c>
      <c r="Z18" s="386" t="s">
        <v>203</v>
      </c>
      <c r="AA18" s="605">
        <v>5</v>
      </c>
      <c r="AB18" s="234" t="s">
        <v>202</v>
      </c>
      <c r="AC18" s="605">
        <v>3</v>
      </c>
      <c r="AD18" s="234" t="s">
        <v>204</v>
      </c>
      <c r="AE18" s="606" t="s">
        <v>205</v>
      </c>
      <c r="AF18" s="607">
        <f t="shared" si="3"/>
        <v>12</v>
      </c>
      <c r="AG18" s="608" t="s">
        <v>206</v>
      </c>
      <c r="AH18" s="609">
        <f t="shared" si="1"/>
        <v>13995072</v>
      </c>
    </row>
    <row r="19" spans="1:34" ht="36.75" customHeight="1">
      <c r="A19" s="592">
        <f t="shared" si="2"/>
        <v>8</v>
      </c>
      <c r="B19" s="593">
        <f>IF('(入力順➀)基本情報入力シート'!C40="","",'(入力順➀)基本情報入力シート'!C40)</f>
        <v>1</v>
      </c>
      <c r="C19" s="594">
        <f>IF('(入力順➀)基本情報入力シート'!D40="","",'(入力順➀)基本情報入力シート'!D40)</f>
        <v>2</v>
      </c>
      <c r="D19" s="595">
        <f>IF('(入力順➀)基本情報入力シート'!E40="","",'(入力順➀)基本情報入力シート'!E40)</f>
        <v>3</v>
      </c>
      <c r="E19" s="595">
        <f>IF('(入力順➀)基本情報入力シート'!F40="","",'(入力順➀)基本情報入力シート'!F40)</f>
        <v>4</v>
      </c>
      <c r="F19" s="595">
        <f>IF('(入力順➀)基本情報入力シート'!G40="","",'(入力順➀)基本情報入力シート'!G40)</f>
        <v>5</v>
      </c>
      <c r="G19" s="595">
        <f>IF('(入力順➀)基本情報入力シート'!H40="","",'(入力順➀)基本情報入力シート'!H40)</f>
        <v>6</v>
      </c>
      <c r="H19" s="595">
        <f>IF('(入力順➀)基本情報入力シート'!I40="","",'(入力順➀)基本情報入力シート'!I40)</f>
        <v>7</v>
      </c>
      <c r="I19" s="595">
        <f>IF('(入力順➀)基本情報入力シート'!J40="","",'(入力順➀)基本情報入力シート'!J40)</f>
        <v>8</v>
      </c>
      <c r="J19" s="595">
        <f>IF('(入力順➀)基本情報入力シート'!K40="","",'(入力順➀)基本情報入力シート'!K40)</f>
        <v>9</v>
      </c>
      <c r="K19" s="596">
        <f>IF('(入力順➀)基本情報入力シート'!L40="","",'(入力順➀)基本情報入力シート'!L40)</f>
        <v>6</v>
      </c>
      <c r="L19" s="597" t="str">
        <f>IF('(入力順➀)基本情報入力シート'!M40="","",'(入力順➀)基本情報入力シート'!M40)</f>
        <v>千葉県</v>
      </c>
      <c r="M19" s="597" t="str">
        <f>IF('(入力順➀)基本情報入力シート'!R40="","",'(入力順➀)基本情報入力シート'!R40)</f>
        <v>千葉県</v>
      </c>
      <c r="N19" s="597" t="str">
        <f>IF('(入力順➀)基本情報入力シート'!W40="","",'(入力順➀)基本情報入力シート'!W40)</f>
        <v>千葉市</v>
      </c>
      <c r="O19" s="592" t="str">
        <f>IF('(入力順➀)基本情報入力シート'!X40="","",'(入力順➀)基本情報入力シート'!X40)</f>
        <v>介護保険事業所名称０６</v>
      </c>
      <c r="P19" s="598" t="str">
        <f>IF('(入力順➀)基本情報入力シート'!Y40="","",'(入力順➀)基本情報入力シート'!Y40)</f>
        <v>短期入所療養介護（老健）</v>
      </c>
      <c r="Q19" s="599">
        <f>IF('(入力順➀)基本情報入力シート'!Z40="","",'(入力順➀)基本情報入力シート'!Z40)</f>
        <v>300000</v>
      </c>
      <c r="R19" s="600">
        <f>IF('(入力順➀)基本情報入力シート'!AA40="","",'(入力順➀)基本情報入力シート'!AA40)</f>
        <v>10.68</v>
      </c>
      <c r="S19" s="601" t="s">
        <v>553</v>
      </c>
      <c r="T19" s="602" t="s">
        <v>555</v>
      </c>
      <c r="U19" s="603">
        <f>IF(P19="","",VLOOKUP(P19,【参考】数式用!$A$5:$I$38,MATCH(T19,【参考】数式用!$C$4:$G$4,0)+2,0))</f>
        <v>3.9E-2</v>
      </c>
      <c r="V19" s="237" t="s">
        <v>201</v>
      </c>
      <c r="W19" s="604">
        <v>4</v>
      </c>
      <c r="X19" s="234" t="s">
        <v>202</v>
      </c>
      <c r="Y19" s="604">
        <v>4</v>
      </c>
      <c r="Z19" s="386" t="s">
        <v>203</v>
      </c>
      <c r="AA19" s="605">
        <v>5</v>
      </c>
      <c r="AB19" s="234" t="s">
        <v>202</v>
      </c>
      <c r="AC19" s="605">
        <v>3</v>
      </c>
      <c r="AD19" s="234" t="s">
        <v>204</v>
      </c>
      <c r="AE19" s="606" t="s">
        <v>205</v>
      </c>
      <c r="AF19" s="607">
        <f t="shared" si="3"/>
        <v>12</v>
      </c>
      <c r="AG19" s="608" t="s">
        <v>206</v>
      </c>
      <c r="AH19" s="609">
        <f t="shared" si="1"/>
        <v>1499472</v>
      </c>
    </row>
    <row r="20" spans="1:34" ht="36.75" customHeight="1">
      <c r="A20" s="592">
        <f t="shared" si="2"/>
        <v>9</v>
      </c>
      <c r="B20" s="593">
        <f>IF('(入力順➀)基本情報入力シート'!C41="","",'(入力順➀)基本情報入力シート'!C41)</f>
        <v>1</v>
      </c>
      <c r="C20" s="594">
        <f>IF('(入力順➀)基本情報入力シート'!D41="","",'(入力順➀)基本情報入力シート'!D41)</f>
        <v>2</v>
      </c>
      <c r="D20" s="595">
        <f>IF('(入力順➀)基本情報入力シート'!E41="","",'(入力順➀)基本情報入力シート'!E41)</f>
        <v>3</v>
      </c>
      <c r="E20" s="595">
        <f>IF('(入力順➀)基本情報入力シート'!F41="","",'(入力順➀)基本情報入力シート'!F41)</f>
        <v>4</v>
      </c>
      <c r="F20" s="595">
        <f>IF('(入力順➀)基本情報入力シート'!G41="","",'(入力順➀)基本情報入力シート'!G41)</f>
        <v>5</v>
      </c>
      <c r="G20" s="595">
        <f>IF('(入力順➀)基本情報入力シート'!H41="","",'(入力順➀)基本情報入力シート'!H41)</f>
        <v>6</v>
      </c>
      <c r="H20" s="595">
        <f>IF('(入力順➀)基本情報入力シート'!I41="","",'(入力順➀)基本情報入力シート'!I41)</f>
        <v>7</v>
      </c>
      <c r="I20" s="595">
        <f>IF('(入力順➀)基本情報入力シート'!J41="","",'(入力順➀)基本情報入力シート'!J41)</f>
        <v>8</v>
      </c>
      <c r="J20" s="595">
        <f>IF('(入力順➀)基本情報入力シート'!K41="","",'(入力順➀)基本情報入力シート'!K41)</f>
        <v>9</v>
      </c>
      <c r="K20" s="596">
        <f>IF('(入力順➀)基本情報入力シート'!L41="","",'(入力順➀)基本情報入力シート'!L41)</f>
        <v>6</v>
      </c>
      <c r="L20" s="597" t="str">
        <f>IF('(入力順➀)基本情報入力シート'!M41="","",'(入力順➀)基本情報入力シート'!M41)</f>
        <v>千葉県</v>
      </c>
      <c r="M20" s="597" t="str">
        <f>IF('(入力順➀)基本情報入力シート'!R41="","",'(入力順➀)基本情報入力シート'!R41)</f>
        <v>千葉県</v>
      </c>
      <c r="N20" s="597" t="str">
        <f>IF('(入力順➀)基本情報入力シート'!W41="","",'(入力順➀)基本情報入力シート'!W41)</f>
        <v>千葉市</v>
      </c>
      <c r="O20" s="592" t="str">
        <f>IF('(入力順➀)基本情報入力シート'!X41="","",'(入力順➀)基本情報入力シート'!X41)</f>
        <v>介護保険事業所名称０６</v>
      </c>
      <c r="P20" s="598" t="str">
        <f>IF('(入力順➀)基本情報入力シート'!Y41="","",'(入力順➀)基本情報入力シート'!Y41)</f>
        <v>介護予防短期入所療養介護（老健）</v>
      </c>
      <c r="Q20" s="599" t="str">
        <f>IF('(入力順➀)基本情報入力シート'!Z41="","",'(入力順➀)基本情報入力シート'!Z41)</f>
        <v>上記に含む</v>
      </c>
      <c r="R20" s="600" t="str">
        <f>IF('(入力順➀)基本情報入力シート'!AA41="","",'(入力順➀)基本情報入力シート'!AA41)</f>
        <v/>
      </c>
      <c r="S20" s="601" t="s">
        <v>553</v>
      </c>
      <c r="T20" s="602" t="s">
        <v>555</v>
      </c>
      <c r="U20" s="603">
        <f>IF(P20="","",VLOOKUP(P20,【参考】数式用!$A$5:$I$38,MATCH(T20,【参考】数式用!$C$4:$G$4,0)+2,0))</f>
        <v>3.9E-2</v>
      </c>
      <c r="V20" s="237" t="s">
        <v>201</v>
      </c>
      <c r="W20" s="604">
        <v>4</v>
      </c>
      <c r="X20" s="234" t="s">
        <v>202</v>
      </c>
      <c r="Y20" s="604">
        <v>4</v>
      </c>
      <c r="Z20" s="386" t="s">
        <v>203</v>
      </c>
      <c r="AA20" s="605">
        <v>5</v>
      </c>
      <c r="AB20" s="234" t="s">
        <v>202</v>
      </c>
      <c r="AC20" s="605">
        <v>3</v>
      </c>
      <c r="AD20" s="234" t="s">
        <v>204</v>
      </c>
      <c r="AE20" s="606" t="s">
        <v>205</v>
      </c>
      <c r="AF20" s="607">
        <f t="shared" si="3"/>
        <v>12</v>
      </c>
      <c r="AG20" s="608" t="s">
        <v>206</v>
      </c>
      <c r="AH20" s="609" t="str">
        <f t="shared" si="1"/>
        <v/>
      </c>
    </row>
    <row r="21" spans="1:34" ht="36.75" customHeight="1">
      <c r="A21" s="592">
        <f t="shared" si="2"/>
        <v>10</v>
      </c>
      <c r="B21" s="593" t="str">
        <f>IF('(入力順➀)基本情報入力シート'!C42="","",'(入力順➀)基本情報入力シート'!C42)</f>
        <v/>
      </c>
      <c r="C21" s="594" t="str">
        <f>IF('(入力順➀)基本情報入力シート'!D42="","",'(入力順➀)基本情報入力シート'!D42)</f>
        <v/>
      </c>
      <c r="D21" s="595" t="str">
        <f>IF('(入力順➀)基本情報入力シート'!E42="","",'(入力順➀)基本情報入力シート'!E42)</f>
        <v/>
      </c>
      <c r="E21" s="595" t="str">
        <f>IF('(入力順➀)基本情報入力シート'!F42="","",'(入力順➀)基本情報入力シート'!F42)</f>
        <v/>
      </c>
      <c r="F21" s="595" t="str">
        <f>IF('(入力順➀)基本情報入力シート'!G42="","",'(入力順➀)基本情報入力シート'!G42)</f>
        <v/>
      </c>
      <c r="G21" s="595" t="str">
        <f>IF('(入力順➀)基本情報入力シート'!H42="","",'(入力順➀)基本情報入力シート'!H42)</f>
        <v/>
      </c>
      <c r="H21" s="595" t="str">
        <f>IF('(入力順➀)基本情報入力シート'!I42="","",'(入力順➀)基本情報入力シート'!I42)</f>
        <v/>
      </c>
      <c r="I21" s="595" t="str">
        <f>IF('(入力順➀)基本情報入力シート'!J42="","",'(入力順➀)基本情報入力シート'!J42)</f>
        <v/>
      </c>
      <c r="J21" s="595" t="str">
        <f>IF('(入力順➀)基本情報入力シート'!K42="","",'(入力順➀)基本情報入力シート'!K42)</f>
        <v/>
      </c>
      <c r="K21" s="596" t="str">
        <f>IF('(入力順➀)基本情報入力シート'!L42="","",'(入力順➀)基本情報入力シート'!L42)</f>
        <v/>
      </c>
      <c r="L21" s="597" t="str">
        <f>IF('(入力順➀)基本情報入力シート'!M42="","",'(入力順➀)基本情報入力シート'!M42)</f>
        <v/>
      </c>
      <c r="M21" s="597" t="str">
        <f>IF('(入力順➀)基本情報入力シート'!R42="","",'(入力順➀)基本情報入力シート'!R42)</f>
        <v/>
      </c>
      <c r="N21" s="597" t="str">
        <f>IF('(入力順➀)基本情報入力シート'!W42="","",'(入力順➀)基本情報入力シート'!W42)</f>
        <v/>
      </c>
      <c r="O21" s="592" t="str">
        <f>IF('(入力順➀)基本情報入力シート'!X42="","",'(入力順➀)基本情報入力シート'!X42)</f>
        <v/>
      </c>
      <c r="P21" s="598" t="str">
        <f>IF('(入力順➀)基本情報入力シート'!Y42="","",'(入力順➀)基本情報入力シート'!Y42)</f>
        <v/>
      </c>
      <c r="Q21" s="599" t="str">
        <f>IF('(入力順➀)基本情報入力シート'!Z42="","",'(入力順➀)基本情報入力シート'!Z42)</f>
        <v/>
      </c>
      <c r="R21" s="600" t="str">
        <f>IF('(入力順➀)基本情報入力シート'!AA42="","",'(入力順➀)基本情報入力シート'!AA42)</f>
        <v/>
      </c>
      <c r="S21" s="601"/>
      <c r="T21" s="602"/>
      <c r="U21" s="603" t="str">
        <f>IF(P21="","",VLOOKUP(P21,【参考】数式用!$A$5:$I$38,MATCH(T21,【参考】数式用!$C$4:$G$4,0)+2,0))</f>
        <v/>
      </c>
      <c r="V21" s="237" t="s">
        <v>201</v>
      </c>
      <c r="W21" s="604"/>
      <c r="X21" s="234" t="s">
        <v>202</v>
      </c>
      <c r="Y21" s="604"/>
      <c r="Z21" s="386" t="s">
        <v>203</v>
      </c>
      <c r="AA21" s="605"/>
      <c r="AB21" s="234" t="s">
        <v>202</v>
      </c>
      <c r="AC21" s="605"/>
      <c r="AD21" s="234" t="s">
        <v>204</v>
      </c>
      <c r="AE21" s="606" t="s">
        <v>205</v>
      </c>
      <c r="AF21" s="607" t="str">
        <f t="shared" si="3"/>
        <v/>
      </c>
      <c r="AG21" s="608" t="s">
        <v>206</v>
      </c>
      <c r="AH21" s="609" t="str">
        <f t="shared" si="1"/>
        <v/>
      </c>
    </row>
    <row r="22" spans="1:34" ht="36.75" customHeight="1">
      <c r="A22" s="592">
        <f t="shared" si="2"/>
        <v>11</v>
      </c>
      <c r="B22" s="593" t="str">
        <f>IF('(入力順➀)基本情報入力シート'!C43="","",'(入力順➀)基本情報入力シート'!C43)</f>
        <v/>
      </c>
      <c r="C22" s="594" t="str">
        <f>IF('(入力順➀)基本情報入力シート'!D43="","",'(入力順➀)基本情報入力シート'!D43)</f>
        <v/>
      </c>
      <c r="D22" s="595" t="str">
        <f>IF('(入力順➀)基本情報入力シート'!E43="","",'(入力順➀)基本情報入力シート'!E43)</f>
        <v/>
      </c>
      <c r="E22" s="595" t="str">
        <f>IF('(入力順➀)基本情報入力シート'!F43="","",'(入力順➀)基本情報入力シート'!F43)</f>
        <v/>
      </c>
      <c r="F22" s="595" t="str">
        <f>IF('(入力順➀)基本情報入力シート'!G43="","",'(入力順➀)基本情報入力シート'!G43)</f>
        <v/>
      </c>
      <c r="G22" s="595" t="str">
        <f>IF('(入力順➀)基本情報入力シート'!H43="","",'(入力順➀)基本情報入力シート'!H43)</f>
        <v/>
      </c>
      <c r="H22" s="595" t="str">
        <f>IF('(入力順➀)基本情報入力シート'!I43="","",'(入力順➀)基本情報入力シート'!I43)</f>
        <v/>
      </c>
      <c r="I22" s="595" t="str">
        <f>IF('(入力順➀)基本情報入力シート'!J43="","",'(入力順➀)基本情報入力シート'!J43)</f>
        <v/>
      </c>
      <c r="J22" s="595" t="str">
        <f>IF('(入力順➀)基本情報入力シート'!K43="","",'(入力順➀)基本情報入力シート'!K43)</f>
        <v/>
      </c>
      <c r="K22" s="596" t="str">
        <f>IF('(入力順➀)基本情報入力シート'!L43="","",'(入力順➀)基本情報入力シート'!L43)</f>
        <v/>
      </c>
      <c r="L22" s="597" t="str">
        <f>IF('(入力順➀)基本情報入力シート'!M43="","",'(入力順➀)基本情報入力シート'!M43)</f>
        <v/>
      </c>
      <c r="M22" s="597" t="str">
        <f>IF('(入力順➀)基本情報入力シート'!R43="","",'(入力順➀)基本情報入力シート'!R43)</f>
        <v/>
      </c>
      <c r="N22" s="597" t="str">
        <f>IF('(入力順➀)基本情報入力シート'!W43="","",'(入力順➀)基本情報入力シート'!W43)</f>
        <v/>
      </c>
      <c r="O22" s="592" t="str">
        <f>IF('(入力順➀)基本情報入力シート'!X43="","",'(入力順➀)基本情報入力シート'!X43)</f>
        <v/>
      </c>
      <c r="P22" s="598" t="str">
        <f>IF('(入力順➀)基本情報入力シート'!Y43="","",'(入力順➀)基本情報入力シート'!Y43)</f>
        <v/>
      </c>
      <c r="Q22" s="599" t="str">
        <f>IF('(入力順➀)基本情報入力シート'!Z43="","",'(入力順➀)基本情報入力シート'!Z43)</f>
        <v/>
      </c>
      <c r="R22" s="600" t="str">
        <f>IF('(入力順➀)基本情報入力シート'!AA43="","",'(入力順➀)基本情報入力シート'!AA43)</f>
        <v/>
      </c>
      <c r="S22" s="601"/>
      <c r="T22" s="602"/>
      <c r="U22" s="603" t="str">
        <f>IF(P22="","",VLOOKUP(P22,【参考】数式用!$A$5:$I$38,MATCH(T22,【参考】数式用!$C$4:$G$4,0)+2,0))</f>
        <v/>
      </c>
      <c r="V22" s="237" t="s">
        <v>201</v>
      </c>
      <c r="W22" s="604"/>
      <c r="X22" s="234" t="s">
        <v>202</v>
      </c>
      <c r="Y22" s="604"/>
      <c r="Z22" s="386" t="s">
        <v>203</v>
      </c>
      <c r="AA22" s="605"/>
      <c r="AB22" s="234" t="s">
        <v>202</v>
      </c>
      <c r="AC22" s="605"/>
      <c r="AD22" s="234" t="s">
        <v>204</v>
      </c>
      <c r="AE22" s="606" t="s">
        <v>205</v>
      </c>
      <c r="AF22" s="607" t="str">
        <f t="shared" si="3"/>
        <v/>
      </c>
      <c r="AG22" s="608" t="s">
        <v>206</v>
      </c>
      <c r="AH22" s="609" t="str">
        <f t="shared" si="1"/>
        <v/>
      </c>
    </row>
    <row r="23" spans="1:34" ht="36.75" customHeight="1">
      <c r="A23" s="592">
        <f t="shared" si="2"/>
        <v>12</v>
      </c>
      <c r="B23" s="593" t="str">
        <f>IF('(入力順➀)基本情報入力シート'!C44="","",'(入力順➀)基本情報入力シート'!C44)</f>
        <v/>
      </c>
      <c r="C23" s="594" t="str">
        <f>IF('(入力順➀)基本情報入力シート'!D44="","",'(入力順➀)基本情報入力シート'!D44)</f>
        <v/>
      </c>
      <c r="D23" s="595" t="str">
        <f>IF('(入力順➀)基本情報入力シート'!E44="","",'(入力順➀)基本情報入力シート'!E44)</f>
        <v/>
      </c>
      <c r="E23" s="595" t="str">
        <f>IF('(入力順➀)基本情報入力シート'!F44="","",'(入力順➀)基本情報入力シート'!F44)</f>
        <v/>
      </c>
      <c r="F23" s="595" t="str">
        <f>IF('(入力順➀)基本情報入力シート'!G44="","",'(入力順➀)基本情報入力シート'!G44)</f>
        <v/>
      </c>
      <c r="G23" s="595" t="str">
        <f>IF('(入力順➀)基本情報入力シート'!H44="","",'(入力順➀)基本情報入力シート'!H44)</f>
        <v/>
      </c>
      <c r="H23" s="595" t="str">
        <f>IF('(入力順➀)基本情報入力シート'!I44="","",'(入力順➀)基本情報入力シート'!I44)</f>
        <v/>
      </c>
      <c r="I23" s="595" t="str">
        <f>IF('(入力順➀)基本情報入力シート'!J44="","",'(入力順➀)基本情報入力シート'!J44)</f>
        <v/>
      </c>
      <c r="J23" s="595" t="str">
        <f>IF('(入力順➀)基本情報入力シート'!K44="","",'(入力順➀)基本情報入力シート'!K44)</f>
        <v/>
      </c>
      <c r="K23" s="596" t="str">
        <f>IF('(入力順➀)基本情報入力シート'!L44="","",'(入力順➀)基本情報入力シート'!L44)</f>
        <v/>
      </c>
      <c r="L23" s="597" t="str">
        <f>IF('(入力順➀)基本情報入力シート'!M44="","",'(入力順➀)基本情報入力シート'!M44)</f>
        <v/>
      </c>
      <c r="M23" s="597" t="str">
        <f>IF('(入力順➀)基本情報入力シート'!R44="","",'(入力順➀)基本情報入力シート'!R44)</f>
        <v/>
      </c>
      <c r="N23" s="597" t="str">
        <f>IF('(入力順➀)基本情報入力シート'!W44="","",'(入力順➀)基本情報入力シート'!W44)</f>
        <v/>
      </c>
      <c r="O23" s="592" t="str">
        <f>IF('(入力順➀)基本情報入力シート'!X44="","",'(入力順➀)基本情報入力シート'!X44)</f>
        <v/>
      </c>
      <c r="P23" s="598" t="str">
        <f>IF('(入力順➀)基本情報入力シート'!Y44="","",'(入力順➀)基本情報入力シート'!Y44)</f>
        <v/>
      </c>
      <c r="Q23" s="599" t="str">
        <f>IF('(入力順➀)基本情報入力シート'!Z44="","",'(入力順➀)基本情報入力シート'!Z44)</f>
        <v/>
      </c>
      <c r="R23" s="600" t="str">
        <f>IF('(入力順➀)基本情報入力シート'!AA44="","",'(入力順➀)基本情報入力シート'!AA44)</f>
        <v/>
      </c>
      <c r="S23" s="601"/>
      <c r="T23" s="602"/>
      <c r="U23" s="603" t="str">
        <f>IF(P23="","",VLOOKUP(P23,【参考】数式用!$A$5:$I$38,MATCH(T23,【参考】数式用!$C$4:$G$4,0)+2,0))</f>
        <v/>
      </c>
      <c r="V23" s="237" t="s">
        <v>201</v>
      </c>
      <c r="W23" s="604"/>
      <c r="X23" s="234" t="s">
        <v>202</v>
      </c>
      <c r="Y23" s="604"/>
      <c r="Z23" s="386" t="s">
        <v>203</v>
      </c>
      <c r="AA23" s="605"/>
      <c r="AB23" s="234" t="s">
        <v>202</v>
      </c>
      <c r="AC23" s="605"/>
      <c r="AD23" s="234" t="s">
        <v>204</v>
      </c>
      <c r="AE23" s="606" t="s">
        <v>205</v>
      </c>
      <c r="AF23" s="607" t="str">
        <f t="shared" si="3"/>
        <v/>
      </c>
      <c r="AG23" s="608" t="s">
        <v>206</v>
      </c>
      <c r="AH23" s="609" t="str">
        <f t="shared" si="1"/>
        <v/>
      </c>
    </row>
    <row r="24" spans="1:34" ht="36.75" customHeight="1">
      <c r="A24" s="592">
        <f t="shared" si="2"/>
        <v>13</v>
      </c>
      <c r="B24" s="593" t="str">
        <f>IF('(入力順➀)基本情報入力シート'!C45="","",'(入力順➀)基本情報入力シート'!C45)</f>
        <v/>
      </c>
      <c r="C24" s="594" t="str">
        <f>IF('(入力順➀)基本情報入力シート'!D45="","",'(入力順➀)基本情報入力シート'!D45)</f>
        <v/>
      </c>
      <c r="D24" s="595" t="str">
        <f>IF('(入力順➀)基本情報入力シート'!E45="","",'(入力順➀)基本情報入力シート'!E45)</f>
        <v/>
      </c>
      <c r="E24" s="595" t="str">
        <f>IF('(入力順➀)基本情報入力シート'!F45="","",'(入力順➀)基本情報入力シート'!F45)</f>
        <v/>
      </c>
      <c r="F24" s="595" t="str">
        <f>IF('(入力順➀)基本情報入力シート'!G45="","",'(入力順➀)基本情報入力シート'!G45)</f>
        <v/>
      </c>
      <c r="G24" s="595" t="str">
        <f>IF('(入力順➀)基本情報入力シート'!H45="","",'(入力順➀)基本情報入力シート'!H45)</f>
        <v/>
      </c>
      <c r="H24" s="595" t="str">
        <f>IF('(入力順➀)基本情報入力シート'!I45="","",'(入力順➀)基本情報入力シート'!I45)</f>
        <v/>
      </c>
      <c r="I24" s="595" t="str">
        <f>IF('(入力順➀)基本情報入力シート'!J45="","",'(入力順➀)基本情報入力シート'!J45)</f>
        <v/>
      </c>
      <c r="J24" s="595" t="str">
        <f>IF('(入力順➀)基本情報入力シート'!K45="","",'(入力順➀)基本情報入力シート'!K45)</f>
        <v/>
      </c>
      <c r="K24" s="596" t="str">
        <f>IF('(入力順➀)基本情報入力シート'!L45="","",'(入力順➀)基本情報入力シート'!L45)</f>
        <v/>
      </c>
      <c r="L24" s="597" t="str">
        <f>IF('(入力順➀)基本情報入力シート'!M45="","",'(入力順➀)基本情報入力シート'!M45)</f>
        <v/>
      </c>
      <c r="M24" s="597" t="str">
        <f>IF('(入力順➀)基本情報入力シート'!R45="","",'(入力順➀)基本情報入力シート'!R45)</f>
        <v/>
      </c>
      <c r="N24" s="597" t="str">
        <f>IF('(入力順➀)基本情報入力シート'!W45="","",'(入力順➀)基本情報入力シート'!W45)</f>
        <v/>
      </c>
      <c r="O24" s="592" t="str">
        <f>IF('(入力順➀)基本情報入力シート'!X45="","",'(入力順➀)基本情報入力シート'!X45)</f>
        <v/>
      </c>
      <c r="P24" s="598" t="str">
        <f>IF('(入力順➀)基本情報入力シート'!Y45="","",'(入力順➀)基本情報入力シート'!Y45)</f>
        <v/>
      </c>
      <c r="Q24" s="599" t="str">
        <f>IF('(入力順➀)基本情報入力シート'!Z45="","",'(入力順➀)基本情報入力シート'!Z45)</f>
        <v/>
      </c>
      <c r="R24" s="600" t="str">
        <f>IF('(入力順➀)基本情報入力シート'!AA45="","",'(入力順➀)基本情報入力シート'!AA45)</f>
        <v/>
      </c>
      <c r="S24" s="601"/>
      <c r="T24" s="602"/>
      <c r="U24" s="603" t="str">
        <f>IF(P24="","",VLOOKUP(P24,【参考】数式用!$A$5:$I$38,MATCH(T24,【参考】数式用!$C$4:$G$4,0)+2,0))</f>
        <v/>
      </c>
      <c r="V24" s="237" t="s">
        <v>201</v>
      </c>
      <c r="W24" s="604"/>
      <c r="X24" s="234" t="s">
        <v>202</v>
      </c>
      <c r="Y24" s="604"/>
      <c r="Z24" s="386" t="s">
        <v>203</v>
      </c>
      <c r="AA24" s="605"/>
      <c r="AB24" s="234" t="s">
        <v>202</v>
      </c>
      <c r="AC24" s="605"/>
      <c r="AD24" s="234" t="s">
        <v>204</v>
      </c>
      <c r="AE24" s="606" t="s">
        <v>205</v>
      </c>
      <c r="AF24" s="607" t="str">
        <f t="shared" si="3"/>
        <v/>
      </c>
      <c r="AG24" s="608" t="s">
        <v>206</v>
      </c>
      <c r="AH24" s="609" t="str">
        <f t="shared" si="1"/>
        <v/>
      </c>
    </row>
    <row r="25" spans="1:34" ht="36.75" customHeight="1">
      <c r="A25" s="592">
        <f t="shared" si="2"/>
        <v>14</v>
      </c>
      <c r="B25" s="593" t="str">
        <f>IF('(入力順➀)基本情報入力シート'!C46="","",'(入力順➀)基本情報入力シート'!C46)</f>
        <v/>
      </c>
      <c r="C25" s="594" t="str">
        <f>IF('(入力順➀)基本情報入力シート'!D46="","",'(入力順➀)基本情報入力シート'!D46)</f>
        <v/>
      </c>
      <c r="D25" s="595" t="str">
        <f>IF('(入力順➀)基本情報入力シート'!E46="","",'(入力順➀)基本情報入力シート'!E46)</f>
        <v/>
      </c>
      <c r="E25" s="595" t="str">
        <f>IF('(入力順➀)基本情報入力シート'!F46="","",'(入力順➀)基本情報入力シート'!F46)</f>
        <v/>
      </c>
      <c r="F25" s="595" t="str">
        <f>IF('(入力順➀)基本情報入力シート'!G46="","",'(入力順➀)基本情報入力シート'!G46)</f>
        <v/>
      </c>
      <c r="G25" s="595" t="str">
        <f>IF('(入力順➀)基本情報入力シート'!H46="","",'(入力順➀)基本情報入力シート'!H46)</f>
        <v/>
      </c>
      <c r="H25" s="595" t="str">
        <f>IF('(入力順➀)基本情報入力シート'!I46="","",'(入力順➀)基本情報入力シート'!I46)</f>
        <v/>
      </c>
      <c r="I25" s="595" t="str">
        <f>IF('(入力順➀)基本情報入力シート'!J46="","",'(入力順➀)基本情報入力シート'!J46)</f>
        <v/>
      </c>
      <c r="J25" s="595" t="str">
        <f>IF('(入力順➀)基本情報入力シート'!K46="","",'(入力順➀)基本情報入力シート'!K46)</f>
        <v/>
      </c>
      <c r="K25" s="596" t="str">
        <f>IF('(入力順➀)基本情報入力シート'!L46="","",'(入力順➀)基本情報入力シート'!L46)</f>
        <v/>
      </c>
      <c r="L25" s="597" t="str">
        <f>IF('(入力順➀)基本情報入力シート'!M46="","",'(入力順➀)基本情報入力シート'!M46)</f>
        <v/>
      </c>
      <c r="M25" s="597" t="str">
        <f>IF('(入力順➀)基本情報入力シート'!R46="","",'(入力順➀)基本情報入力シート'!R46)</f>
        <v/>
      </c>
      <c r="N25" s="597" t="str">
        <f>IF('(入力順➀)基本情報入力シート'!W46="","",'(入力順➀)基本情報入力シート'!W46)</f>
        <v/>
      </c>
      <c r="O25" s="592" t="str">
        <f>IF('(入力順➀)基本情報入力シート'!X46="","",'(入力順➀)基本情報入力シート'!X46)</f>
        <v/>
      </c>
      <c r="P25" s="598" t="str">
        <f>IF('(入力順➀)基本情報入力シート'!Y46="","",'(入力順➀)基本情報入力シート'!Y46)</f>
        <v/>
      </c>
      <c r="Q25" s="599" t="str">
        <f>IF('(入力順➀)基本情報入力シート'!Z46="","",'(入力順➀)基本情報入力シート'!Z46)</f>
        <v/>
      </c>
      <c r="R25" s="600" t="str">
        <f>IF('(入力順➀)基本情報入力シート'!AA46="","",'(入力順➀)基本情報入力シート'!AA46)</f>
        <v/>
      </c>
      <c r="S25" s="601"/>
      <c r="T25" s="602"/>
      <c r="U25" s="603" t="str">
        <f>IF(P25="","",VLOOKUP(P25,【参考】数式用!$A$5:$I$38,MATCH(T25,【参考】数式用!$C$4:$G$4,0)+2,0))</f>
        <v/>
      </c>
      <c r="V25" s="237" t="s">
        <v>201</v>
      </c>
      <c r="W25" s="604"/>
      <c r="X25" s="234" t="s">
        <v>202</v>
      </c>
      <c r="Y25" s="604"/>
      <c r="Z25" s="386" t="s">
        <v>203</v>
      </c>
      <c r="AA25" s="605"/>
      <c r="AB25" s="234" t="s">
        <v>202</v>
      </c>
      <c r="AC25" s="605"/>
      <c r="AD25" s="234" t="s">
        <v>204</v>
      </c>
      <c r="AE25" s="606" t="s">
        <v>205</v>
      </c>
      <c r="AF25" s="607" t="str">
        <f t="shared" si="3"/>
        <v/>
      </c>
      <c r="AG25" s="608" t="s">
        <v>206</v>
      </c>
      <c r="AH25" s="609" t="str">
        <f t="shared" si="1"/>
        <v/>
      </c>
    </row>
    <row r="26" spans="1:34" ht="36.75" customHeight="1">
      <c r="A26" s="592">
        <f t="shared" si="2"/>
        <v>15</v>
      </c>
      <c r="B26" s="593" t="str">
        <f>IF('(入力順➀)基本情報入力シート'!C47="","",'(入力順➀)基本情報入力シート'!C47)</f>
        <v/>
      </c>
      <c r="C26" s="594" t="str">
        <f>IF('(入力順➀)基本情報入力シート'!D47="","",'(入力順➀)基本情報入力シート'!D47)</f>
        <v/>
      </c>
      <c r="D26" s="595" t="str">
        <f>IF('(入力順➀)基本情報入力シート'!E47="","",'(入力順➀)基本情報入力シート'!E47)</f>
        <v/>
      </c>
      <c r="E26" s="595" t="str">
        <f>IF('(入力順➀)基本情報入力シート'!F47="","",'(入力順➀)基本情報入力シート'!F47)</f>
        <v/>
      </c>
      <c r="F26" s="595" t="str">
        <f>IF('(入力順➀)基本情報入力シート'!G47="","",'(入力順➀)基本情報入力シート'!G47)</f>
        <v/>
      </c>
      <c r="G26" s="595" t="str">
        <f>IF('(入力順➀)基本情報入力シート'!H47="","",'(入力順➀)基本情報入力シート'!H47)</f>
        <v/>
      </c>
      <c r="H26" s="595" t="str">
        <f>IF('(入力順➀)基本情報入力シート'!I47="","",'(入力順➀)基本情報入力シート'!I47)</f>
        <v/>
      </c>
      <c r="I26" s="595" t="str">
        <f>IF('(入力順➀)基本情報入力シート'!J47="","",'(入力順➀)基本情報入力シート'!J47)</f>
        <v/>
      </c>
      <c r="J26" s="595" t="str">
        <f>IF('(入力順➀)基本情報入力シート'!K47="","",'(入力順➀)基本情報入力シート'!K47)</f>
        <v/>
      </c>
      <c r="K26" s="596" t="str">
        <f>IF('(入力順➀)基本情報入力シート'!L47="","",'(入力順➀)基本情報入力シート'!L47)</f>
        <v/>
      </c>
      <c r="L26" s="597" t="str">
        <f>IF('(入力順➀)基本情報入力シート'!M47="","",'(入力順➀)基本情報入力シート'!M47)</f>
        <v/>
      </c>
      <c r="M26" s="597" t="str">
        <f>IF('(入力順➀)基本情報入力シート'!R47="","",'(入力順➀)基本情報入力シート'!R47)</f>
        <v/>
      </c>
      <c r="N26" s="597" t="str">
        <f>IF('(入力順➀)基本情報入力シート'!W47="","",'(入力順➀)基本情報入力シート'!W47)</f>
        <v/>
      </c>
      <c r="O26" s="592" t="str">
        <f>IF('(入力順➀)基本情報入力シート'!X47="","",'(入力順➀)基本情報入力シート'!X47)</f>
        <v/>
      </c>
      <c r="P26" s="598" t="str">
        <f>IF('(入力順➀)基本情報入力シート'!Y47="","",'(入力順➀)基本情報入力シート'!Y47)</f>
        <v/>
      </c>
      <c r="Q26" s="599" t="str">
        <f>IF('(入力順➀)基本情報入力シート'!Z47="","",'(入力順➀)基本情報入力シート'!Z47)</f>
        <v/>
      </c>
      <c r="R26" s="600" t="str">
        <f>IF('(入力順➀)基本情報入力シート'!AA47="","",'(入力順➀)基本情報入力シート'!AA47)</f>
        <v/>
      </c>
      <c r="S26" s="601"/>
      <c r="T26" s="602"/>
      <c r="U26" s="603" t="str">
        <f>IF(P26="","",VLOOKUP(P26,【参考】数式用!$A$5:$I$38,MATCH(T26,【参考】数式用!$C$4:$G$4,0)+2,0))</f>
        <v/>
      </c>
      <c r="V26" s="237" t="s">
        <v>201</v>
      </c>
      <c r="W26" s="604"/>
      <c r="X26" s="234" t="s">
        <v>202</v>
      </c>
      <c r="Y26" s="604"/>
      <c r="Z26" s="386" t="s">
        <v>203</v>
      </c>
      <c r="AA26" s="605"/>
      <c r="AB26" s="234" t="s">
        <v>202</v>
      </c>
      <c r="AC26" s="605"/>
      <c r="AD26" s="234" t="s">
        <v>204</v>
      </c>
      <c r="AE26" s="606" t="s">
        <v>205</v>
      </c>
      <c r="AF26" s="607" t="str">
        <f t="shared" si="3"/>
        <v/>
      </c>
      <c r="AG26" s="608" t="s">
        <v>206</v>
      </c>
      <c r="AH26" s="609" t="str">
        <f t="shared" si="1"/>
        <v/>
      </c>
    </row>
    <row r="27" spans="1:34" ht="36.75" customHeight="1">
      <c r="A27" s="592">
        <f t="shared" ref="A27:A90" si="4">A26+1</f>
        <v>16</v>
      </c>
      <c r="B27" s="593" t="str">
        <f>IF('(入力順➀)基本情報入力シート'!C48="","",'(入力順➀)基本情報入力シート'!C48)</f>
        <v/>
      </c>
      <c r="C27" s="594" t="str">
        <f>IF('(入力順➀)基本情報入力シート'!D48="","",'(入力順➀)基本情報入力シート'!D48)</f>
        <v/>
      </c>
      <c r="D27" s="595" t="str">
        <f>IF('(入力順➀)基本情報入力シート'!E48="","",'(入力順➀)基本情報入力シート'!E48)</f>
        <v/>
      </c>
      <c r="E27" s="595" t="str">
        <f>IF('(入力順➀)基本情報入力シート'!F48="","",'(入力順➀)基本情報入力シート'!F48)</f>
        <v/>
      </c>
      <c r="F27" s="595" t="str">
        <f>IF('(入力順➀)基本情報入力シート'!G48="","",'(入力順➀)基本情報入力シート'!G48)</f>
        <v/>
      </c>
      <c r="G27" s="595" t="str">
        <f>IF('(入力順➀)基本情報入力シート'!H48="","",'(入力順➀)基本情報入力シート'!H48)</f>
        <v/>
      </c>
      <c r="H27" s="595" t="str">
        <f>IF('(入力順➀)基本情報入力シート'!I48="","",'(入力順➀)基本情報入力シート'!I48)</f>
        <v/>
      </c>
      <c r="I27" s="595" t="str">
        <f>IF('(入力順➀)基本情報入力シート'!J48="","",'(入力順➀)基本情報入力シート'!J48)</f>
        <v/>
      </c>
      <c r="J27" s="595" t="str">
        <f>IF('(入力順➀)基本情報入力シート'!K48="","",'(入力順➀)基本情報入力シート'!K48)</f>
        <v/>
      </c>
      <c r="K27" s="596" t="str">
        <f>IF('(入力順➀)基本情報入力シート'!L48="","",'(入力順➀)基本情報入力シート'!L48)</f>
        <v/>
      </c>
      <c r="L27" s="597" t="str">
        <f>IF('(入力順➀)基本情報入力シート'!M48="","",'(入力順➀)基本情報入力シート'!M48)</f>
        <v/>
      </c>
      <c r="M27" s="597" t="str">
        <f>IF('(入力順➀)基本情報入力シート'!R48="","",'(入力順➀)基本情報入力シート'!R48)</f>
        <v/>
      </c>
      <c r="N27" s="597" t="str">
        <f>IF('(入力順➀)基本情報入力シート'!W48="","",'(入力順➀)基本情報入力シート'!W48)</f>
        <v/>
      </c>
      <c r="O27" s="592" t="str">
        <f>IF('(入力順➀)基本情報入力シート'!X48="","",'(入力順➀)基本情報入力シート'!X48)</f>
        <v/>
      </c>
      <c r="P27" s="598" t="str">
        <f>IF('(入力順➀)基本情報入力シート'!Y48="","",'(入力順➀)基本情報入力シート'!Y48)</f>
        <v/>
      </c>
      <c r="Q27" s="599" t="str">
        <f>IF('(入力順➀)基本情報入力シート'!Z48="","",'(入力順➀)基本情報入力シート'!Z48)</f>
        <v/>
      </c>
      <c r="R27" s="600" t="str">
        <f>IF('(入力順➀)基本情報入力シート'!AA48="","",'(入力順➀)基本情報入力シート'!AA48)</f>
        <v/>
      </c>
      <c r="S27" s="601"/>
      <c r="T27" s="602"/>
      <c r="U27" s="603" t="str">
        <f>IF(P27="","",VLOOKUP(P27,【参考】数式用!$A$5:$I$38,MATCH(T27,【参考】数式用!$C$4:$G$4,0)+2,0))</f>
        <v/>
      </c>
      <c r="V27" s="237" t="s">
        <v>201</v>
      </c>
      <c r="W27" s="604"/>
      <c r="X27" s="234" t="s">
        <v>202</v>
      </c>
      <c r="Y27" s="604"/>
      <c r="Z27" s="386" t="s">
        <v>203</v>
      </c>
      <c r="AA27" s="605"/>
      <c r="AB27" s="234" t="s">
        <v>202</v>
      </c>
      <c r="AC27" s="605"/>
      <c r="AD27" s="234" t="s">
        <v>204</v>
      </c>
      <c r="AE27" s="606" t="s">
        <v>205</v>
      </c>
      <c r="AF27" s="607" t="str">
        <f t="shared" si="3"/>
        <v/>
      </c>
      <c r="AG27" s="608" t="s">
        <v>206</v>
      </c>
      <c r="AH27" s="609" t="str">
        <f t="shared" si="1"/>
        <v/>
      </c>
    </row>
    <row r="28" spans="1:34" ht="36.75" customHeight="1">
      <c r="A28" s="592">
        <f t="shared" si="4"/>
        <v>17</v>
      </c>
      <c r="B28" s="593" t="str">
        <f>IF('(入力順➀)基本情報入力シート'!C49="","",'(入力順➀)基本情報入力シート'!C49)</f>
        <v/>
      </c>
      <c r="C28" s="594" t="str">
        <f>IF('(入力順➀)基本情報入力シート'!D49="","",'(入力順➀)基本情報入力シート'!D49)</f>
        <v/>
      </c>
      <c r="D28" s="595" t="str">
        <f>IF('(入力順➀)基本情報入力シート'!E49="","",'(入力順➀)基本情報入力シート'!E49)</f>
        <v/>
      </c>
      <c r="E28" s="595" t="str">
        <f>IF('(入力順➀)基本情報入力シート'!F49="","",'(入力順➀)基本情報入力シート'!F49)</f>
        <v/>
      </c>
      <c r="F28" s="595" t="str">
        <f>IF('(入力順➀)基本情報入力シート'!G49="","",'(入力順➀)基本情報入力シート'!G49)</f>
        <v/>
      </c>
      <c r="G28" s="595" t="str">
        <f>IF('(入力順➀)基本情報入力シート'!H49="","",'(入力順➀)基本情報入力シート'!H49)</f>
        <v/>
      </c>
      <c r="H28" s="595" t="str">
        <f>IF('(入力順➀)基本情報入力シート'!I49="","",'(入力順➀)基本情報入力シート'!I49)</f>
        <v/>
      </c>
      <c r="I28" s="595" t="str">
        <f>IF('(入力順➀)基本情報入力シート'!J49="","",'(入力順➀)基本情報入力シート'!J49)</f>
        <v/>
      </c>
      <c r="J28" s="595" t="str">
        <f>IF('(入力順➀)基本情報入力シート'!K49="","",'(入力順➀)基本情報入力シート'!K49)</f>
        <v/>
      </c>
      <c r="K28" s="596" t="str">
        <f>IF('(入力順➀)基本情報入力シート'!L49="","",'(入力順➀)基本情報入力シート'!L49)</f>
        <v/>
      </c>
      <c r="L28" s="597" t="str">
        <f>IF('(入力順➀)基本情報入力シート'!M49="","",'(入力順➀)基本情報入力シート'!M49)</f>
        <v/>
      </c>
      <c r="M28" s="597" t="str">
        <f>IF('(入力順➀)基本情報入力シート'!R49="","",'(入力順➀)基本情報入力シート'!R49)</f>
        <v/>
      </c>
      <c r="N28" s="597" t="str">
        <f>IF('(入力順➀)基本情報入力シート'!W49="","",'(入力順➀)基本情報入力シート'!W49)</f>
        <v/>
      </c>
      <c r="O28" s="592" t="str">
        <f>IF('(入力順➀)基本情報入力シート'!X49="","",'(入力順➀)基本情報入力シート'!X49)</f>
        <v/>
      </c>
      <c r="P28" s="598" t="str">
        <f>IF('(入力順➀)基本情報入力シート'!Y49="","",'(入力順➀)基本情報入力シート'!Y49)</f>
        <v/>
      </c>
      <c r="Q28" s="599" t="str">
        <f>IF('(入力順➀)基本情報入力シート'!Z49="","",'(入力順➀)基本情報入力シート'!Z49)</f>
        <v/>
      </c>
      <c r="R28" s="600" t="str">
        <f>IF('(入力順➀)基本情報入力シート'!AA49="","",'(入力順➀)基本情報入力シート'!AA49)</f>
        <v/>
      </c>
      <c r="S28" s="601"/>
      <c r="T28" s="602"/>
      <c r="U28" s="603" t="str">
        <f>IF(P28="","",VLOOKUP(P28,【参考】数式用!$A$5:$I$38,MATCH(T28,【参考】数式用!$C$4:$G$4,0)+2,0))</f>
        <v/>
      </c>
      <c r="V28" s="237" t="s">
        <v>201</v>
      </c>
      <c r="W28" s="604"/>
      <c r="X28" s="234" t="s">
        <v>202</v>
      </c>
      <c r="Y28" s="604"/>
      <c r="Z28" s="386" t="s">
        <v>203</v>
      </c>
      <c r="AA28" s="605"/>
      <c r="AB28" s="234" t="s">
        <v>202</v>
      </c>
      <c r="AC28" s="605"/>
      <c r="AD28" s="234" t="s">
        <v>204</v>
      </c>
      <c r="AE28" s="606" t="s">
        <v>205</v>
      </c>
      <c r="AF28" s="607" t="str">
        <f t="shared" si="3"/>
        <v/>
      </c>
      <c r="AG28" s="608" t="s">
        <v>206</v>
      </c>
      <c r="AH28" s="609" t="str">
        <f t="shared" si="1"/>
        <v/>
      </c>
    </row>
    <row r="29" spans="1:34" ht="36.75" customHeight="1">
      <c r="A29" s="592">
        <f t="shared" si="4"/>
        <v>18</v>
      </c>
      <c r="B29" s="593" t="str">
        <f>IF('(入力順➀)基本情報入力シート'!C50="","",'(入力順➀)基本情報入力シート'!C50)</f>
        <v/>
      </c>
      <c r="C29" s="594" t="str">
        <f>IF('(入力順➀)基本情報入力シート'!D50="","",'(入力順➀)基本情報入力シート'!D50)</f>
        <v/>
      </c>
      <c r="D29" s="595" t="str">
        <f>IF('(入力順➀)基本情報入力シート'!E50="","",'(入力順➀)基本情報入力シート'!E50)</f>
        <v/>
      </c>
      <c r="E29" s="595" t="str">
        <f>IF('(入力順➀)基本情報入力シート'!F50="","",'(入力順➀)基本情報入力シート'!F50)</f>
        <v/>
      </c>
      <c r="F29" s="595" t="str">
        <f>IF('(入力順➀)基本情報入力シート'!G50="","",'(入力順➀)基本情報入力シート'!G50)</f>
        <v/>
      </c>
      <c r="G29" s="595" t="str">
        <f>IF('(入力順➀)基本情報入力シート'!H50="","",'(入力順➀)基本情報入力シート'!H50)</f>
        <v/>
      </c>
      <c r="H29" s="595" t="str">
        <f>IF('(入力順➀)基本情報入力シート'!I50="","",'(入力順➀)基本情報入力シート'!I50)</f>
        <v/>
      </c>
      <c r="I29" s="595" t="str">
        <f>IF('(入力順➀)基本情報入力シート'!J50="","",'(入力順➀)基本情報入力シート'!J50)</f>
        <v/>
      </c>
      <c r="J29" s="595" t="str">
        <f>IF('(入力順➀)基本情報入力シート'!K50="","",'(入力順➀)基本情報入力シート'!K50)</f>
        <v/>
      </c>
      <c r="K29" s="596" t="str">
        <f>IF('(入力順➀)基本情報入力シート'!L50="","",'(入力順➀)基本情報入力シート'!L50)</f>
        <v/>
      </c>
      <c r="L29" s="597" t="str">
        <f>IF('(入力順➀)基本情報入力シート'!M50="","",'(入力順➀)基本情報入力シート'!M50)</f>
        <v/>
      </c>
      <c r="M29" s="597" t="str">
        <f>IF('(入力順➀)基本情報入力シート'!R50="","",'(入力順➀)基本情報入力シート'!R50)</f>
        <v/>
      </c>
      <c r="N29" s="597" t="str">
        <f>IF('(入力順➀)基本情報入力シート'!W50="","",'(入力順➀)基本情報入力シート'!W50)</f>
        <v/>
      </c>
      <c r="O29" s="592" t="str">
        <f>IF('(入力順➀)基本情報入力シート'!X50="","",'(入力順➀)基本情報入力シート'!X50)</f>
        <v/>
      </c>
      <c r="P29" s="598" t="str">
        <f>IF('(入力順➀)基本情報入力シート'!Y50="","",'(入力順➀)基本情報入力シート'!Y50)</f>
        <v/>
      </c>
      <c r="Q29" s="599" t="str">
        <f>IF('(入力順➀)基本情報入力シート'!Z50="","",'(入力順➀)基本情報入力シート'!Z50)</f>
        <v/>
      </c>
      <c r="R29" s="600" t="str">
        <f>IF('(入力順➀)基本情報入力シート'!AA50="","",'(入力順➀)基本情報入力シート'!AA50)</f>
        <v/>
      </c>
      <c r="S29" s="601"/>
      <c r="T29" s="602"/>
      <c r="U29" s="603" t="str">
        <f>IF(P29="","",VLOOKUP(P29,【参考】数式用!$A$5:$I$38,MATCH(T29,【参考】数式用!$C$4:$G$4,0)+2,0))</f>
        <v/>
      </c>
      <c r="V29" s="237" t="s">
        <v>201</v>
      </c>
      <c r="W29" s="604"/>
      <c r="X29" s="234" t="s">
        <v>202</v>
      </c>
      <c r="Y29" s="604"/>
      <c r="Z29" s="386" t="s">
        <v>203</v>
      </c>
      <c r="AA29" s="605"/>
      <c r="AB29" s="234" t="s">
        <v>202</v>
      </c>
      <c r="AC29" s="605"/>
      <c r="AD29" s="234" t="s">
        <v>204</v>
      </c>
      <c r="AE29" s="606" t="s">
        <v>205</v>
      </c>
      <c r="AF29" s="607" t="str">
        <f t="shared" si="3"/>
        <v/>
      </c>
      <c r="AG29" s="608" t="s">
        <v>206</v>
      </c>
      <c r="AH29" s="609" t="str">
        <f t="shared" si="1"/>
        <v/>
      </c>
    </row>
    <row r="30" spans="1:34" ht="36.75" customHeight="1">
      <c r="A30" s="592">
        <f t="shared" si="4"/>
        <v>19</v>
      </c>
      <c r="B30" s="593" t="str">
        <f>IF('(入力順➀)基本情報入力シート'!C51="","",'(入力順➀)基本情報入力シート'!C51)</f>
        <v/>
      </c>
      <c r="C30" s="594" t="str">
        <f>IF('(入力順➀)基本情報入力シート'!D51="","",'(入力順➀)基本情報入力シート'!D51)</f>
        <v/>
      </c>
      <c r="D30" s="595" t="str">
        <f>IF('(入力順➀)基本情報入力シート'!E51="","",'(入力順➀)基本情報入力シート'!E51)</f>
        <v/>
      </c>
      <c r="E30" s="595" t="str">
        <f>IF('(入力順➀)基本情報入力シート'!F51="","",'(入力順➀)基本情報入力シート'!F51)</f>
        <v/>
      </c>
      <c r="F30" s="595" t="str">
        <f>IF('(入力順➀)基本情報入力シート'!G51="","",'(入力順➀)基本情報入力シート'!G51)</f>
        <v/>
      </c>
      <c r="G30" s="595" t="str">
        <f>IF('(入力順➀)基本情報入力シート'!H51="","",'(入力順➀)基本情報入力シート'!H51)</f>
        <v/>
      </c>
      <c r="H30" s="595" t="str">
        <f>IF('(入力順➀)基本情報入力シート'!I51="","",'(入力順➀)基本情報入力シート'!I51)</f>
        <v/>
      </c>
      <c r="I30" s="595" t="str">
        <f>IF('(入力順➀)基本情報入力シート'!J51="","",'(入力順➀)基本情報入力シート'!J51)</f>
        <v/>
      </c>
      <c r="J30" s="595" t="str">
        <f>IF('(入力順➀)基本情報入力シート'!K51="","",'(入力順➀)基本情報入力シート'!K51)</f>
        <v/>
      </c>
      <c r="K30" s="596" t="str">
        <f>IF('(入力順➀)基本情報入力シート'!L51="","",'(入力順➀)基本情報入力シート'!L51)</f>
        <v/>
      </c>
      <c r="L30" s="597" t="str">
        <f>IF('(入力順➀)基本情報入力シート'!M51="","",'(入力順➀)基本情報入力シート'!M51)</f>
        <v/>
      </c>
      <c r="M30" s="597" t="str">
        <f>IF('(入力順➀)基本情報入力シート'!R51="","",'(入力順➀)基本情報入力シート'!R51)</f>
        <v/>
      </c>
      <c r="N30" s="597" t="str">
        <f>IF('(入力順➀)基本情報入力シート'!W51="","",'(入力順➀)基本情報入力シート'!W51)</f>
        <v/>
      </c>
      <c r="O30" s="592" t="str">
        <f>IF('(入力順➀)基本情報入力シート'!X51="","",'(入力順➀)基本情報入力シート'!X51)</f>
        <v/>
      </c>
      <c r="P30" s="598" t="str">
        <f>IF('(入力順➀)基本情報入力シート'!Y51="","",'(入力順➀)基本情報入力シート'!Y51)</f>
        <v/>
      </c>
      <c r="Q30" s="599" t="str">
        <f>IF('(入力順➀)基本情報入力シート'!Z51="","",'(入力順➀)基本情報入力シート'!Z51)</f>
        <v/>
      </c>
      <c r="R30" s="600" t="str">
        <f>IF('(入力順➀)基本情報入力シート'!AA51="","",'(入力順➀)基本情報入力シート'!AA51)</f>
        <v/>
      </c>
      <c r="S30" s="601"/>
      <c r="T30" s="602"/>
      <c r="U30" s="603" t="str">
        <f>IF(P30="","",VLOOKUP(P30,【参考】数式用!$A$5:$I$38,MATCH(T30,【参考】数式用!$C$4:$G$4,0)+2,0))</f>
        <v/>
      </c>
      <c r="V30" s="237" t="s">
        <v>201</v>
      </c>
      <c r="W30" s="604"/>
      <c r="X30" s="234" t="s">
        <v>202</v>
      </c>
      <c r="Y30" s="604"/>
      <c r="Z30" s="386" t="s">
        <v>203</v>
      </c>
      <c r="AA30" s="605"/>
      <c r="AB30" s="234" t="s">
        <v>202</v>
      </c>
      <c r="AC30" s="605"/>
      <c r="AD30" s="234" t="s">
        <v>204</v>
      </c>
      <c r="AE30" s="606" t="s">
        <v>205</v>
      </c>
      <c r="AF30" s="607" t="str">
        <f t="shared" si="3"/>
        <v/>
      </c>
      <c r="AG30" s="608" t="s">
        <v>206</v>
      </c>
      <c r="AH30" s="609" t="str">
        <f t="shared" si="1"/>
        <v/>
      </c>
    </row>
    <row r="31" spans="1:34" ht="36.75" customHeight="1">
      <c r="A31" s="592">
        <f t="shared" si="4"/>
        <v>20</v>
      </c>
      <c r="B31" s="593" t="str">
        <f>IF('(入力順➀)基本情報入力シート'!C52="","",'(入力順➀)基本情報入力シート'!C52)</f>
        <v/>
      </c>
      <c r="C31" s="594" t="str">
        <f>IF('(入力順➀)基本情報入力シート'!D52="","",'(入力順➀)基本情報入力シート'!D52)</f>
        <v/>
      </c>
      <c r="D31" s="595" t="str">
        <f>IF('(入力順➀)基本情報入力シート'!E52="","",'(入力順➀)基本情報入力シート'!E52)</f>
        <v/>
      </c>
      <c r="E31" s="595" t="str">
        <f>IF('(入力順➀)基本情報入力シート'!F52="","",'(入力順➀)基本情報入力シート'!F52)</f>
        <v/>
      </c>
      <c r="F31" s="595" t="str">
        <f>IF('(入力順➀)基本情報入力シート'!G52="","",'(入力順➀)基本情報入力シート'!G52)</f>
        <v/>
      </c>
      <c r="G31" s="595" t="str">
        <f>IF('(入力順➀)基本情報入力シート'!H52="","",'(入力順➀)基本情報入力シート'!H52)</f>
        <v/>
      </c>
      <c r="H31" s="595" t="str">
        <f>IF('(入力順➀)基本情報入力シート'!I52="","",'(入力順➀)基本情報入力シート'!I52)</f>
        <v/>
      </c>
      <c r="I31" s="595" t="str">
        <f>IF('(入力順➀)基本情報入力シート'!J52="","",'(入力順➀)基本情報入力シート'!J52)</f>
        <v/>
      </c>
      <c r="J31" s="595" t="str">
        <f>IF('(入力順➀)基本情報入力シート'!K52="","",'(入力順➀)基本情報入力シート'!K52)</f>
        <v/>
      </c>
      <c r="K31" s="596" t="str">
        <f>IF('(入力順➀)基本情報入力シート'!L52="","",'(入力順➀)基本情報入力シート'!L52)</f>
        <v/>
      </c>
      <c r="L31" s="597" t="str">
        <f>IF('(入力順➀)基本情報入力シート'!M52="","",'(入力順➀)基本情報入力シート'!M52)</f>
        <v/>
      </c>
      <c r="M31" s="597" t="str">
        <f>IF('(入力順➀)基本情報入力シート'!R52="","",'(入力順➀)基本情報入力シート'!R52)</f>
        <v/>
      </c>
      <c r="N31" s="597" t="str">
        <f>IF('(入力順➀)基本情報入力シート'!W52="","",'(入力順➀)基本情報入力シート'!W52)</f>
        <v/>
      </c>
      <c r="O31" s="592" t="str">
        <f>IF('(入力順➀)基本情報入力シート'!X52="","",'(入力順➀)基本情報入力シート'!X52)</f>
        <v/>
      </c>
      <c r="P31" s="598" t="str">
        <f>IF('(入力順➀)基本情報入力シート'!Y52="","",'(入力順➀)基本情報入力シート'!Y52)</f>
        <v/>
      </c>
      <c r="Q31" s="599" t="str">
        <f>IF('(入力順➀)基本情報入力シート'!Z52="","",'(入力順➀)基本情報入力シート'!Z52)</f>
        <v/>
      </c>
      <c r="R31" s="600" t="str">
        <f>IF('(入力順➀)基本情報入力シート'!AA52="","",'(入力順➀)基本情報入力シート'!AA52)</f>
        <v/>
      </c>
      <c r="S31" s="601"/>
      <c r="T31" s="602"/>
      <c r="U31" s="603" t="str">
        <f>IF(P31="","",VLOOKUP(P31,【参考】数式用!$A$5:$I$38,MATCH(T31,【参考】数式用!$C$4:$G$4,0)+2,0))</f>
        <v/>
      </c>
      <c r="V31" s="237" t="s">
        <v>201</v>
      </c>
      <c r="W31" s="604"/>
      <c r="X31" s="234" t="s">
        <v>202</v>
      </c>
      <c r="Y31" s="604"/>
      <c r="Z31" s="386" t="s">
        <v>203</v>
      </c>
      <c r="AA31" s="605"/>
      <c r="AB31" s="234" t="s">
        <v>202</v>
      </c>
      <c r="AC31" s="605"/>
      <c r="AD31" s="234" t="s">
        <v>204</v>
      </c>
      <c r="AE31" s="606" t="s">
        <v>205</v>
      </c>
      <c r="AF31" s="607" t="str">
        <f t="shared" si="3"/>
        <v/>
      </c>
      <c r="AG31" s="608" t="s">
        <v>206</v>
      </c>
      <c r="AH31" s="609" t="str">
        <f t="shared" si="1"/>
        <v/>
      </c>
    </row>
    <row r="32" spans="1:34" ht="36.75" customHeight="1">
      <c r="A32" s="592">
        <f t="shared" si="4"/>
        <v>21</v>
      </c>
      <c r="B32" s="593" t="str">
        <f>IF('(入力順➀)基本情報入力シート'!C53="","",'(入力順➀)基本情報入力シート'!C53)</f>
        <v/>
      </c>
      <c r="C32" s="594" t="str">
        <f>IF('(入力順➀)基本情報入力シート'!D53="","",'(入力順➀)基本情報入力シート'!D53)</f>
        <v/>
      </c>
      <c r="D32" s="595" t="str">
        <f>IF('(入力順➀)基本情報入力シート'!E53="","",'(入力順➀)基本情報入力シート'!E53)</f>
        <v/>
      </c>
      <c r="E32" s="595" t="str">
        <f>IF('(入力順➀)基本情報入力シート'!F53="","",'(入力順➀)基本情報入力シート'!F53)</f>
        <v/>
      </c>
      <c r="F32" s="595" t="str">
        <f>IF('(入力順➀)基本情報入力シート'!G53="","",'(入力順➀)基本情報入力シート'!G53)</f>
        <v/>
      </c>
      <c r="G32" s="595" t="str">
        <f>IF('(入力順➀)基本情報入力シート'!H53="","",'(入力順➀)基本情報入力シート'!H53)</f>
        <v/>
      </c>
      <c r="H32" s="595" t="str">
        <f>IF('(入力順➀)基本情報入力シート'!I53="","",'(入力順➀)基本情報入力シート'!I53)</f>
        <v/>
      </c>
      <c r="I32" s="595" t="str">
        <f>IF('(入力順➀)基本情報入力シート'!J53="","",'(入力順➀)基本情報入力シート'!J53)</f>
        <v/>
      </c>
      <c r="J32" s="595" t="str">
        <f>IF('(入力順➀)基本情報入力シート'!K53="","",'(入力順➀)基本情報入力シート'!K53)</f>
        <v/>
      </c>
      <c r="K32" s="596" t="str">
        <f>IF('(入力順➀)基本情報入力シート'!L53="","",'(入力順➀)基本情報入力シート'!L53)</f>
        <v/>
      </c>
      <c r="L32" s="597" t="str">
        <f>IF('(入力順➀)基本情報入力シート'!M53="","",'(入力順➀)基本情報入力シート'!M53)</f>
        <v/>
      </c>
      <c r="M32" s="597" t="str">
        <f>IF('(入力順➀)基本情報入力シート'!R53="","",'(入力順➀)基本情報入力シート'!R53)</f>
        <v/>
      </c>
      <c r="N32" s="597" t="str">
        <f>IF('(入力順➀)基本情報入力シート'!W53="","",'(入力順➀)基本情報入力シート'!W53)</f>
        <v/>
      </c>
      <c r="O32" s="592" t="str">
        <f>IF('(入力順➀)基本情報入力シート'!X53="","",'(入力順➀)基本情報入力シート'!X53)</f>
        <v/>
      </c>
      <c r="P32" s="598" t="str">
        <f>IF('(入力順➀)基本情報入力シート'!Y53="","",'(入力順➀)基本情報入力シート'!Y53)</f>
        <v/>
      </c>
      <c r="Q32" s="599" t="str">
        <f>IF('(入力順➀)基本情報入力シート'!Z53="","",'(入力順➀)基本情報入力シート'!Z53)</f>
        <v/>
      </c>
      <c r="R32" s="600" t="str">
        <f>IF('(入力順➀)基本情報入力シート'!AA53="","",'(入力順➀)基本情報入力シート'!AA53)</f>
        <v/>
      </c>
      <c r="S32" s="601"/>
      <c r="T32" s="602"/>
      <c r="U32" s="603" t="str">
        <f>IF(P32="","",VLOOKUP(P32,【参考】数式用!$A$5:$I$38,MATCH(T32,【参考】数式用!$C$4:$G$4,0)+2,0))</f>
        <v/>
      </c>
      <c r="V32" s="237" t="s">
        <v>201</v>
      </c>
      <c r="W32" s="604"/>
      <c r="X32" s="234" t="s">
        <v>202</v>
      </c>
      <c r="Y32" s="604"/>
      <c r="Z32" s="386" t="s">
        <v>203</v>
      </c>
      <c r="AA32" s="605"/>
      <c r="AB32" s="234" t="s">
        <v>202</v>
      </c>
      <c r="AC32" s="605"/>
      <c r="AD32" s="234" t="s">
        <v>204</v>
      </c>
      <c r="AE32" s="606" t="s">
        <v>205</v>
      </c>
      <c r="AF32" s="607" t="str">
        <f t="shared" si="3"/>
        <v/>
      </c>
      <c r="AG32" s="608" t="s">
        <v>206</v>
      </c>
      <c r="AH32" s="609" t="str">
        <f t="shared" si="1"/>
        <v/>
      </c>
    </row>
    <row r="33" spans="1:34" ht="36.75" customHeight="1">
      <c r="A33" s="592">
        <f t="shared" si="4"/>
        <v>22</v>
      </c>
      <c r="B33" s="593" t="str">
        <f>IF('(入力順➀)基本情報入力シート'!C54="","",'(入力順➀)基本情報入力シート'!C54)</f>
        <v/>
      </c>
      <c r="C33" s="594" t="str">
        <f>IF('(入力順➀)基本情報入力シート'!D54="","",'(入力順➀)基本情報入力シート'!D54)</f>
        <v/>
      </c>
      <c r="D33" s="595" t="str">
        <f>IF('(入力順➀)基本情報入力シート'!E54="","",'(入力順➀)基本情報入力シート'!E54)</f>
        <v/>
      </c>
      <c r="E33" s="595" t="str">
        <f>IF('(入力順➀)基本情報入力シート'!F54="","",'(入力順➀)基本情報入力シート'!F54)</f>
        <v/>
      </c>
      <c r="F33" s="595" t="str">
        <f>IF('(入力順➀)基本情報入力シート'!G54="","",'(入力順➀)基本情報入力シート'!G54)</f>
        <v/>
      </c>
      <c r="G33" s="595" t="str">
        <f>IF('(入力順➀)基本情報入力シート'!H54="","",'(入力順➀)基本情報入力シート'!H54)</f>
        <v/>
      </c>
      <c r="H33" s="595" t="str">
        <f>IF('(入力順➀)基本情報入力シート'!I54="","",'(入力順➀)基本情報入力シート'!I54)</f>
        <v/>
      </c>
      <c r="I33" s="595" t="str">
        <f>IF('(入力順➀)基本情報入力シート'!J54="","",'(入力順➀)基本情報入力シート'!J54)</f>
        <v/>
      </c>
      <c r="J33" s="595" t="str">
        <f>IF('(入力順➀)基本情報入力シート'!K54="","",'(入力順➀)基本情報入力シート'!K54)</f>
        <v/>
      </c>
      <c r="K33" s="596" t="str">
        <f>IF('(入力順➀)基本情報入力シート'!L54="","",'(入力順➀)基本情報入力シート'!L54)</f>
        <v/>
      </c>
      <c r="L33" s="597" t="str">
        <f>IF('(入力順➀)基本情報入力シート'!M54="","",'(入力順➀)基本情報入力シート'!M54)</f>
        <v/>
      </c>
      <c r="M33" s="597" t="str">
        <f>IF('(入力順➀)基本情報入力シート'!R54="","",'(入力順➀)基本情報入力シート'!R54)</f>
        <v/>
      </c>
      <c r="N33" s="597" t="str">
        <f>IF('(入力順➀)基本情報入力シート'!W54="","",'(入力順➀)基本情報入力シート'!W54)</f>
        <v/>
      </c>
      <c r="O33" s="592" t="str">
        <f>IF('(入力順➀)基本情報入力シート'!X54="","",'(入力順➀)基本情報入力シート'!X54)</f>
        <v/>
      </c>
      <c r="P33" s="598" t="str">
        <f>IF('(入力順➀)基本情報入力シート'!Y54="","",'(入力順➀)基本情報入力シート'!Y54)</f>
        <v/>
      </c>
      <c r="Q33" s="599" t="str">
        <f>IF('(入力順➀)基本情報入力シート'!Z54="","",'(入力順➀)基本情報入力シート'!Z54)</f>
        <v/>
      </c>
      <c r="R33" s="600" t="str">
        <f>IF('(入力順➀)基本情報入力シート'!AA54="","",'(入力順➀)基本情報入力シート'!AA54)</f>
        <v/>
      </c>
      <c r="S33" s="601"/>
      <c r="T33" s="602"/>
      <c r="U33" s="603" t="str">
        <f>IF(P33="","",VLOOKUP(P33,【参考】数式用!$A$5:$I$38,MATCH(T33,【参考】数式用!$C$4:$G$4,0)+2,0))</f>
        <v/>
      </c>
      <c r="V33" s="237" t="s">
        <v>201</v>
      </c>
      <c r="W33" s="604"/>
      <c r="X33" s="234" t="s">
        <v>202</v>
      </c>
      <c r="Y33" s="604"/>
      <c r="Z33" s="386" t="s">
        <v>203</v>
      </c>
      <c r="AA33" s="605"/>
      <c r="AB33" s="234" t="s">
        <v>202</v>
      </c>
      <c r="AC33" s="605"/>
      <c r="AD33" s="234" t="s">
        <v>204</v>
      </c>
      <c r="AE33" s="606" t="s">
        <v>205</v>
      </c>
      <c r="AF33" s="607" t="str">
        <f t="shared" si="3"/>
        <v/>
      </c>
      <c r="AG33" s="608" t="s">
        <v>206</v>
      </c>
      <c r="AH33" s="609" t="str">
        <f t="shared" si="1"/>
        <v/>
      </c>
    </row>
    <row r="34" spans="1:34" ht="36.75" customHeight="1">
      <c r="A34" s="592">
        <f t="shared" si="4"/>
        <v>23</v>
      </c>
      <c r="B34" s="593" t="str">
        <f>IF('(入力順➀)基本情報入力シート'!C55="","",'(入力順➀)基本情報入力シート'!C55)</f>
        <v/>
      </c>
      <c r="C34" s="594" t="str">
        <f>IF('(入力順➀)基本情報入力シート'!D55="","",'(入力順➀)基本情報入力シート'!D55)</f>
        <v/>
      </c>
      <c r="D34" s="595" t="str">
        <f>IF('(入力順➀)基本情報入力シート'!E55="","",'(入力順➀)基本情報入力シート'!E55)</f>
        <v/>
      </c>
      <c r="E34" s="595" t="str">
        <f>IF('(入力順➀)基本情報入力シート'!F55="","",'(入力順➀)基本情報入力シート'!F55)</f>
        <v/>
      </c>
      <c r="F34" s="595" t="str">
        <f>IF('(入力順➀)基本情報入力シート'!G55="","",'(入力順➀)基本情報入力シート'!G55)</f>
        <v/>
      </c>
      <c r="G34" s="595" t="str">
        <f>IF('(入力順➀)基本情報入力シート'!H55="","",'(入力順➀)基本情報入力シート'!H55)</f>
        <v/>
      </c>
      <c r="H34" s="595" t="str">
        <f>IF('(入力順➀)基本情報入力シート'!I55="","",'(入力順➀)基本情報入力シート'!I55)</f>
        <v/>
      </c>
      <c r="I34" s="595" t="str">
        <f>IF('(入力順➀)基本情報入力シート'!J55="","",'(入力順➀)基本情報入力シート'!J55)</f>
        <v/>
      </c>
      <c r="J34" s="595" t="str">
        <f>IF('(入力順➀)基本情報入力シート'!K55="","",'(入力順➀)基本情報入力シート'!K55)</f>
        <v/>
      </c>
      <c r="K34" s="596" t="str">
        <f>IF('(入力順➀)基本情報入力シート'!L55="","",'(入力順➀)基本情報入力シート'!L55)</f>
        <v/>
      </c>
      <c r="L34" s="597" t="str">
        <f>IF('(入力順➀)基本情報入力シート'!M55="","",'(入力順➀)基本情報入力シート'!M55)</f>
        <v/>
      </c>
      <c r="M34" s="597" t="str">
        <f>IF('(入力順➀)基本情報入力シート'!R55="","",'(入力順➀)基本情報入力シート'!R55)</f>
        <v/>
      </c>
      <c r="N34" s="597" t="str">
        <f>IF('(入力順➀)基本情報入力シート'!W55="","",'(入力順➀)基本情報入力シート'!W55)</f>
        <v/>
      </c>
      <c r="O34" s="592" t="str">
        <f>IF('(入力順➀)基本情報入力シート'!X55="","",'(入力順➀)基本情報入力シート'!X55)</f>
        <v/>
      </c>
      <c r="P34" s="598" t="str">
        <f>IF('(入力順➀)基本情報入力シート'!Y55="","",'(入力順➀)基本情報入力シート'!Y55)</f>
        <v/>
      </c>
      <c r="Q34" s="599" t="str">
        <f>IF('(入力順➀)基本情報入力シート'!Z55="","",'(入力順➀)基本情報入力シート'!Z55)</f>
        <v/>
      </c>
      <c r="R34" s="600" t="str">
        <f>IF('(入力順➀)基本情報入力シート'!AA55="","",'(入力順➀)基本情報入力シート'!AA55)</f>
        <v/>
      </c>
      <c r="S34" s="601"/>
      <c r="T34" s="602"/>
      <c r="U34" s="603" t="str">
        <f>IF(P34="","",VLOOKUP(P34,【参考】数式用!$A$5:$I$38,MATCH(T34,【参考】数式用!$C$4:$G$4,0)+2,0))</f>
        <v/>
      </c>
      <c r="V34" s="237" t="s">
        <v>201</v>
      </c>
      <c r="W34" s="604"/>
      <c r="X34" s="234" t="s">
        <v>202</v>
      </c>
      <c r="Y34" s="604"/>
      <c r="Z34" s="386" t="s">
        <v>203</v>
      </c>
      <c r="AA34" s="605"/>
      <c r="AB34" s="234" t="s">
        <v>202</v>
      </c>
      <c r="AC34" s="605"/>
      <c r="AD34" s="234" t="s">
        <v>204</v>
      </c>
      <c r="AE34" s="606" t="s">
        <v>205</v>
      </c>
      <c r="AF34" s="607" t="str">
        <f t="shared" si="3"/>
        <v/>
      </c>
      <c r="AG34" s="608" t="s">
        <v>206</v>
      </c>
      <c r="AH34" s="609" t="str">
        <f t="shared" si="1"/>
        <v/>
      </c>
    </row>
    <row r="35" spans="1:34" ht="36.75" customHeight="1">
      <c r="A35" s="592">
        <f t="shared" si="4"/>
        <v>24</v>
      </c>
      <c r="B35" s="593" t="str">
        <f>IF('(入力順➀)基本情報入力シート'!C56="","",'(入力順➀)基本情報入力シート'!C56)</f>
        <v/>
      </c>
      <c r="C35" s="594" t="str">
        <f>IF('(入力順➀)基本情報入力シート'!D56="","",'(入力順➀)基本情報入力シート'!D56)</f>
        <v/>
      </c>
      <c r="D35" s="595" t="str">
        <f>IF('(入力順➀)基本情報入力シート'!E56="","",'(入力順➀)基本情報入力シート'!E56)</f>
        <v/>
      </c>
      <c r="E35" s="595" t="str">
        <f>IF('(入力順➀)基本情報入力シート'!F56="","",'(入力順➀)基本情報入力シート'!F56)</f>
        <v/>
      </c>
      <c r="F35" s="595" t="str">
        <f>IF('(入力順➀)基本情報入力シート'!G56="","",'(入力順➀)基本情報入力シート'!G56)</f>
        <v/>
      </c>
      <c r="G35" s="595" t="str">
        <f>IF('(入力順➀)基本情報入力シート'!H56="","",'(入力順➀)基本情報入力シート'!H56)</f>
        <v/>
      </c>
      <c r="H35" s="595" t="str">
        <f>IF('(入力順➀)基本情報入力シート'!I56="","",'(入力順➀)基本情報入力シート'!I56)</f>
        <v/>
      </c>
      <c r="I35" s="595" t="str">
        <f>IF('(入力順➀)基本情報入力シート'!J56="","",'(入力順➀)基本情報入力シート'!J56)</f>
        <v/>
      </c>
      <c r="J35" s="595" t="str">
        <f>IF('(入力順➀)基本情報入力シート'!K56="","",'(入力順➀)基本情報入力シート'!K56)</f>
        <v/>
      </c>
      <c r="K35" s="596" t="str">
        <f>IF('(入力順➀)基本情報入力シート'!L56="","",'(入力順➀)基本情報入力シート'!L56)</f>
        <v/>
      </c>
      <c r="L35" s="597" t="str">
        <f>IF('(入力順➀)基本情報入力シート'!M56="","",'(入力順➀)基本情報入力シート'!M56)</f>
        <v/>
      </c>
      <c r="M35" s="597" t="str">
        <f>IF('(入力順➀)基本情報入力シート'!R56="","",'(入力順➀)基本情報入力シート'!R56)</f>
        <v/>
      </c>
      <c r="N35" s="597" t="str">
        <f>IF('(入力順➀)基本情報入力シート'!W56="","",'(入力順➀)基本情報入力シート'!W56)</f>
        <v/>
      </c>
      <c r="O35" s="592" t="str">
        <f>IF('(入力順➀)基本情報入力シート'!X56="","",'(入力順➀)基本情報入力シート'!X56)</f>
        <v/>
      </c>
      <c r="P35" s="598" t="str">
        <f>IF('(入力順➀)基本情報入力シート'!Y56="","",'(入力順➀)基本情報入力シート'!Y56)</f>
        <v/>
      </c>
      <c r="Q35" s="599" t="str">
        <f>IF('(入力順➀)基本情報入力シート'!Z56="","",'(入力順➀)基本情報入力シート'!Z56)</f>
        <v/>
      </c>
      <c r="R35" s="600" t="str">
        <f>IF('(入力順➀)基本情報入力シート'!AA56="","",'(入力順➀)基本情報入力シート'!AA56)</f>
        <v/>
      </c>
      <c r="S35" s="601"/>
      <c r="T35" s="602"/>
      <c r="U35" s="603" t="str">
        <f>IF(P35="","",VLOOKUP(P35,【参考】数式用!$A$5:$I$38,MATCH(T35,【参考】数式用!$C$4:$G$4,0)+2,0))</f>
        <v/>
      </c>
      <c r="V35" s="237" t="s">
        <v>201</v>
      </c>
      <c r="W35" s="604"/>
      <c r="X35" s="234" t="s">
        <v>202</v>
      </c>
      <c r="Y35" s="604"/>
      <c r="Z35" s="386" t="s">
        <v>203</v>
      </c>
      <c r="AA35" s="605"/>
      <c r="AB35" s="234" t="s">
        <v>202</v>
      </c>
      <c r="AC35" s="605"/>
      <c r="AD35" s="234" t="s">
        <v>204</v>
      </c>
      <c r="AE35" s="606" t="s">
        <v>205</v>
      </c>
      <c r="AF35" s="607" t="str">
        <f t="shared" si="3"/>
        <v/>
      </c>
      <c r="AG35" s="608" t="s">
        <v>206</v>
      </c>
      <c r="AH35" s="609" t="str">
        <f t="shared" si="1"/>
        <v/>
      </c>
    </row>
    <row r="36" spans="1:34" ht="36.75" customHeight="1">
      <c r="A36" s="592">
        <f t="shared" si="4"/>
        <v>25</v>
      </c>
      <c r="B36" s="593" t="str">
        <f>IF('(入力順➀)基本情報入力シート'!C57="","",'(入力順➀)基本情報入力シート'!C57)</f>
        <v/>
      </c>
      <c r="C36" s="594" t="str">
        <f>IF('(入力順➀)基本情報入力シート'!D57="","",'(入力順➀)基本情報入力シート'!D57)</f>
        <v/>
      </c>
      <c r="D36" s="595" t="str">
        <f>IF('(入力順➀)基本情報入力シート'!E57="","",'(入力順➀)基本情報入力シート'!E57)</f>
        <v/>
      </c>
      <c r="E36" s="595" t="str">
        <f>IF('(入力順➀)基本情報入力シート'!F57="","",'(入力順➀)基本情報入力シート'!F57)</f>
        <v/>
      </c>
      <c r="F36" s="595" t="str">
        <f>IF('(入力順➀)基本情報入力シート'!G57="","",'(入力順➀)基本情報入力シート'!G57)</f>
        <v/>
      </c>
      <c r="G36" s="595" t="str">
        <f>IF('(入力順➀)基本情報入力シート'!H57="","",'(入力順➀)基本情報入力シート'!H57)</f>
        <v/>
      </c>
      <c r="H36" s="595" t="str">
        <f>IF('(入力順➀)基本情報入力シート'!I57="","",'(入力順➀)基本情報入力シート'!I57)</f>
        <v/>
      </c>
      <c r="I36" s="595" t="str">
        <f>IF('(入力順➀)基本情報入力シート'!J57="","",'(入力順➀)基本情報入力シート'!J57)</f>
        <v/>
      </c>
      <c r="J36" s="595" t="str">
        <f>IF('(入力順➀)基本情報入力シート'!K57="","",'(入力順➀)基本情報入力シート'!K57)</f>
        <v/>
      </c>
      <c r="K36" s="596" t="str">
        <f>IF('(入力順➀)基本情報入力シート'!L57="","",'(入力順➀)基本情報入力シート'!L57)</f>
        <v/>
      </c>
      <c r="L36" s="597" t="str">
        <f>IF('(入力順➀)基本情報入力シート'!M57="","",'(入力順➀)基本情報入力シート'!M57)</f>
        <v/>
      </c>
      <c r="M36" s="597" t="str">
        <f>IF('(入力順➀)基本情報入力シート'!R57="","",'(入力順➀)基本情報入力シート'!R57)</f>
        <v/>
      </c>
      <c r="N36" s="597" t="str">
        <f>IF('(入力順➀)基本情報入力シート'!W57="","",'(入力順➀)基本情報入力シート'!W57)</f>
        <v/>
      </c>
      <c r="O36" s="592" t="str">
        <f>IF('(入力順➀)基本情報入力シート'!X57="","",'(入力順➀)基本情報入力シート'!X57)</f>
        <v/>
      </c>
      <c r="P36" s="598" t="str">
        <f>IF('(入力順➀)基本情報入力シート'!Y57="","",'(入力順➀)基本情報入力シート'!Y57)</f>
        <v/>
      </c>
      <c r="Q36" s="599" t="str">
        <f>IF('(入力順➀)基本情報入力シート'!Z57="","",'(入力順➀)基本情報入力シート'!Z57)</f>
        <v/>
      </c>
      <c r="R36" s="600" t="str">
        <f>IF('(入力順➀)基本情報入力シート'!AA57="","",'(入力順➀)基本情報入力シート'!AA57)</f>
        <v/>
      </c>
      <c r="S36" s="601"/>
      <c r="T36" s="602"/>
      <c r="U36" s="603" t="str">
        <f>IF(P36="","",VLOOKUP(P36,【参考】数式用!$A$5:$I$38,MATCH(T36,【参考】数式用!$C$4:$G$4,0)+2,0))</f>
        <v/>
      </c>
      <c r="V36" s="237" t="s">
        <v>201</v>
      </c>
      <c r="W36" s="604"/>
      <c r="X36" s="234" t="s">
        <v>202</v>
      </c>
      <c r="Y36" s="604"/>
      <c r="Z36" s="386" t="s">
        <v>203</v>
      </c>
      <c r="AA36" s="605"/>
      <c r="AB36" s="234" t="s">
        <v>202</v>
      </c>
      <c r="AC36" s="605"/>
      <c r="AD36" s="234" t="s">
        <v>204</v>
      </c>
      <c r="AE36" s="606" t="s">
        <v>205</v>
      </c>
      <c r="AF36" s="607" t="str">
        <f t="shared" si="3"/>
        <v/>
      </c>
      <c r="AG36" s="608" t="s">
        <v>206</v>
      </c>
      <c r="AH36" s="609" t="str">
        <f t="shared" si="1"/>
        <v/>
      </c>
    </row>
    <row r="37" spans="1:34" ht="36.75" customHeight="1">
      <c r="A37" s="592">
        <f t="shared" si="4"/>
        <v>26</v>
      </c>
      <c r="B37" s="593" t="str">
        <f>IF('(入力順➀)基本情報入力シート'!C58="","",'(入力順➀)基本情報入力シート'!C58)</f>
        <v/>
      </c>
      <c r="C37" s="594" t="str">
        <f>IF('(入力順➀)基本情報入力シート'!D58="","",'(入力順➀)基本情報入力シート'!D58)</f>
        <v/>
      </c>
      <c r="D37" s="595" t="str">
        <f>IF('(入力順➀)基本情報入力シート'!E58="","",'(入力順➀)基本情報入力シート'!E58)</f>
        <v/>
      </c>
      <c r="E37" s="595" t="str">
        <f>IF('(入力順➀)基本情報入力シート'!F58="","",'(入力順➀)基本情報入力シート'!F58)</f>
        <v/>
      </c>
      <c r="F37" s="595" t="str">
        <f>IF('(入力順➀)基本情報入力シート'!G58="","",'(入力順➀)基本情報入力シート'!G58)</f>
        <v/>
      </c>
      <c r="G37" s="595" t="str">
        <f>IF('(入力順➀)基本情報入力シート'!H58="","",'(入力順➀)基本情報入力シート'!H58)</f>
        <v/>
      </c>
      <c r="H37" s="595" t="str">
        <f>IF('(入力順➀)基本情報入力シート'!I58="","",'(入力順➀)基本情報入力シート'!I58)</f>
        <v/>
      </c>
      <c r="I37" s="595" t="str">
        <f>IF('(入力順➀)基本情報入力シート'!J58="","",'(入力順➀)基本情報入力シート'!J58)</f>
        <v/>
      </c>
      <c r="J37" s="595" t="str">
        <f>IF('(入力順➀)基本情報入力シート'!K58="","",'(入力順➀)基本情報入力シート'!K58)</f>
        <v/>
      </c>
      <c r="K37" s="596" t="str">
        <f>IF('(入力順➀)基本情報入力シート'!L58="","",'(入力順➀)基本情報入力シート'!L58)</f>
        <v/>
      </c>
      <c r="L37" s="597" t="str">
        <f>IF('(入力順➀)基本情報入力シート'!M58="","",'(入力順➀)基本情報入力シート'!M58)</f>
        <v/>
      </c>
      <c r="M37" s="597" t="str">
        <f>IF('(入力順➀)基本情報入力シート'!R58="","",'(入力順➀)基本情報入力シート'!R58)</f>
        <v/>
      </c>
      <c r="N37" s="597" t="str">
        <f>IF('(入力順➀)基本情報入力シート'!W58="","",'(入力順➀)基本情報入力シート'!W58)</f>
        <v/>
      </c>
      <c r="O37" s="592" t="str">
        <f>IF('(入力順➀)基本情報入力シート'!X58="","",'(入力順➀)基本情報入力シート'!X58)</f>
        <v/>
      </c>
      <c r="P37" s="598" t="str">
        <f>IF('(入力順➀)基本情報入力シート'!Y58="","",'(入力順➀)基本情報入力シート'!Y58)</f>
        <v/>
      </c>
      <c r="Q37" s="599" t="str">
        <f>IF('(入力順➀)基本情報入力シート'!Z58="","",'(入力順➀)基本情報入力シート'!Z58)</f>
        <v/>
      </c>
      <c r="R37" s="600" t="str">
        <f>IF('(入力順➀)基本情報入力シート'!AA58="","",'(入力順➀)基本情報入力シート'!AA58)</f>
        <v/>
      </c>
      <c r="S37" s="601"/>
      <c r="T37" s="602"/>
      <c r="U37" s="603" t="str">
        <f>IF(P37="","",VLOOKUP(P37,【参考】数式用!$A$5:$I$38,MATCH(T37,【参考】数式用!$C$4:$G$4,0)+2,0))</f>
        <v/>
      </c>
      <c r="V37" s="237" t="s">
        <v>201</v>
      </c>
      <c r="W37" s="604"/>
      <c r="X37" s="234" t="s">
        <v>202</v>
      </c>
      <c r="Y37" s="604"/>
      <c r="Z37" s="386" t="s">
        <v>203</v>
      </c>
      <c r="AA37" s="605"/>
      <c r="AB37" s="234" t="s">
        <v>202</v>
      </c>
      <c r="AC37" s="605"/>
      <c r="AD37" s="234" t="s">
        <v>204</v>
      </c>
      <c r="AE37" s="606" t="s">
        <v>205</v>
      </c>
      <c r="AF37" s="607" t="str">
        <f t="shared" si="3"/>
        <v/>
      </c>
      <c r="AG37" s="608" t="s">
        <v>206</v>
      </c>
      <c r="AH37" s="609" t="str">
        <f t="shared" si="1"/>
        <v/>
      </c>
    </row>
    <row r="38" spans="1:34" ht="36.75" customHeight="1">
      <c r="A38" s="592">
        <f t="shared" si="4"/>
        <v>27</v>
      </c>
      <c r="B38" s="593" t="str">
        <f>IF('(入力順➀)基本情報入力シート'!C59="","",'(入力順➀)基本情報入力シート'!C59)</f>
        <v/>
      </c>
      <c r="C38" s="594" t="str">
        <f>IF('(入力順➀)基本情報入力シート'!D59="","",'(入力順➀)基本情報入力シート'!D59)</f>
        <v/>
      </c>
      <c r="D38" s="595" t="str">
        <f>IF('(入力順➀)基本情報入力シート'!E59="","",'(入力順➀)基本情報入力シート'!E59)</f>
        <v/>
      </c>
      <c r="E38" s="595" t="str">
        <f>IF('(入力順➀)基本情報入力シート'!F59="","",'(入力順➀)基本情報入力シート'!F59)</f>
        <v/>
      </c>
      <c r="F38" s="595" t="str">
        <f>IF('(入力順➀)基本情報入力シート'!G59="","",'(入力順➀)基本情報入力シート'!G59)</f>
        <v/>
      </c>
      <c r="G38" s="595" t="str">
        <f>IF('(入力順➀)基本情報入力シート'!H59="","",'(入力順➀)基本情報入力シート'!H59)</f>
        <v/>
      </c>
      <c r="H38" s="595" t="str">
        <f>IF('(入力順➀)基本情報入力シート'!I59="","",'(入力順➀)基本情報入力シート'!I59)</f>
        <v/>
      </c>
      <c r="I38" s="595" t="str">
        <f>IF('(入力順➀)基本情報入力シート'!J59="","",'(入力順➀)基本情報入力シート'!J59)</f>
        <v/>
      </c>
      <c r="J38" s="595" t="str">
        <f>IF('(入力順➀)基本情報入力シート'!K59="","",'(入力順➀)基本情報入力シート'!K59)</f>
        <v/>
      </c>
      <c r="K38" s="596" t="str">
        <f>IF('(入力順➀)基本情報入力シート'!L59="","",'(入力順➀)基本情報入力シート'!L59)</f>
        <v/>
      </c>
      <c r="L38" s="597" t="str">
        <f>IF('(入力順➀)基本情報入力シート'!M59="","",'(入力順➀)基本情報入力シート'!M59)</f>
        <v/>
      </c>
      <c r="M38" s="597" t="str">
        <f>IF('(入力順➀)基本情報入力シート'!R59="","",'(入力順➀)基本情報入力シート'!R59)</f>
        <v/>
      </c>
      <c r="N38" s="597" t="str">
        <f>IF('(入力順➀)基本情報入力シート'!W59="","",'(入力順➀)基本情報入力シート'!W59)</f>
        <v/>
      </c>
      <c r="O38" s="592" t="str">
        <f>IF('(入力順➀)基本情報入力シート'!X59="","",'(入力順➀)基本情報入力シート'!X59)</f>
        <v/>
      </c>
      <c r="P38" s="598" t="str">
        <f>IF('(入力順➀)基本情報入力シート'!Y59="","",'(入力順➀)基本情報入力シート'!Y59)</f>
        <v/>
      </c>
      <c r="Q38" s="599" t="str">
        <f>IF('(入力順➀)基本情報入力シート'!Z59="","",'(入力順➀)基本情報入力シート'!Z59)</f>
        <v/>
      </c>
      <c r="R38" s="600" t="str">
        <f>IF('(入力順➀)基本情報入力シート'!AA59="","",'(入力順➀)基本情報入力シート'!AA59)</f>
        <v/>
      </c>
      <c r="S38" s="601"/>
      <c r="T38" s="602"/>
      <c r="U38" s="603" t="str">
        <f>IF(P38="","",VLOOKUP(P38,【参考】数式用!$A$5:$I$38,MATCH(T38,【参考】数式用!$C$4:$G$4,0)+2,0))</f>
        <v/>
      </c>
      <c r="V38" s="237" t="s">
        <v>201</v>
      </c>
      <c r="W38" s="604"/>
      <c r="X38" s="234" t="s">
        <v>202</v>
      </c>
      <c r="Y38" s="604"/>
      <c r="Z38" s="386" t="s">
        <v>203</v>
      </c>
      <c r="AA38" s="605"/>
      <c r="AB38" s="234" t="s">
        <v>202</v>
      </c>
      <c r="AC38" s="605"/>
      <c r="AD38" s="234" t="s">
        <v>204</v>
      </c>
      <c r="AE38" s="606" t="s">
        <v>205</v>
      </c>
      <c r="AF38" s="607" t="str">
        <f t="shared" si="3"/>
        <v/>
      </c>
      <c r="AG38" s="608" t="s">
        <v>206</v>
      </c>
      <c r="AH38" s="609" t="str">
        <f t="shared" si="1"/>
        <v/>
      </c>
    </row>
    <row r="39" spans="1:34" ht="36.75" customHeight="1">
      <c r="A39" s="592">
        <f t="shared" si="4"/>
        <v>28</v>
      </c>
      <c r="B39" s="593" t="str">
        <f>IF('(入力順➀)基本情報入力シート'!C60="","",'(入力順➀)基本情報入力シート'!C60)</f>
        <v/>
      </c>
      <c r="C39" s="594" t="str">
        <f>IF('(入力順➀)基本情報入力シート'!D60="","",'(入力順➀)基本情報入力シート'!D60)</f>
        <v/>
      </c>
      <c r="D39" s="595" t="str">
        <f>IF('(入力順➀)基本情報入力シート'!E60="","",'(入力順➀)基本情報入力シート'!E60)</f>
        <v/>
      </c>
      <c r="E39" s="595" t="str">
        <f>IF('(入力順➀)基本情報入力シート'!F60="","",'(入力順➀)基本情報入力シート'!F60)</f>
        <v/>
      </c>
      <c r="F39" s="595" t="str">
        <f>IF('(入力順➀)基本情報入力シート'!G60="","",'(入力順➀)基本情報入力シート'!G60)</f>
        <v/>
      </c>
      <c r="G39" s="595" t="str">
        <f>IF('(入力順➀)基本情報入力シート'!H60="","",'(入力順➀)基本情報入力シート'!H60)</f>
        <v/>
      </c>
      <c r="H39" s="595" t="str">
        <f>IF('(入力順➀)基本情報入力シート'!I60="","",'(入力順➀)基本情報入力シート'!I60)</f>
        <v/>
      </c>
      <c r="I39" s="595" t="str">
        <f>IF('(入力順➀)基本情報入力シート'!J60="","",'(入力順➀)基本情報入力シート'!J60)</f>
        <v/>
      </c>
      <c r="J39" s="595" t="str">
        <f>IF('(入力順➀)基本情報入力シート'!K60="","",'(入力順➀)基本情報入力シート'!K60)</f>
        <v/>
      </c>
      <c r="K39" s="596" t="str">
        <f>IF('(入力順➀)基本情報入力シート'!L60="","",'(入力順➀)基本情報入力シート'!L60)</f>
        <v/>
      </c>
      <c r="L39" s="597" t="str">
        <f>IF('(入力順➀)基本情報入力シート'!M60="","",'(入力順➀)基本情報入力シート'!M60)</f>
        <v/>
      </c>
      <c r="M39" s="597" t="str">
        <f>IF('(入力順➀)基本情報入力シート'!R60="","",'(入力順➀)基本情報入力シート'!R60)</f>
        <v/>
      </c>
      <c r="N39" s="597" t="str">
        <f>IF('(入力順➀)基本情報入力シート'!W60="","",'(入力順➀)基本情報入力シート'!W60)</f>
        <v/>
      </c>
      <c r="O39" s="592" t="str">
        <f>IF('(入力順➀)基本情報入力シート'!X60="","",'(入力順➀)基本情報入力シート'!X60)</f>
        <v/>
      </c>
      <c r="P39" s="598" t="str">
        <f>IF('(入力順➀)基本情報入力シート'!Y60="","",'(入力順➀)基本情報入力シート'!Y60)</f>
        <v/>
      </c>
      <c r="Q39" s="599" t="str">
        <f>IF('(入力順➀)基本情報入力シート'!Z60="","",'(入力順➀)基本情報入力シート'!Z60)</f>
        <v/>
      </c>
      <c r="R39" s="600" t="str">
        <f>IF('(入力順➀)基本情報入力シート'!AA60="","",'(入力順➀)基本情報入力シート'!AA60)</f>
        <v/>
      </c>
      <c r="S39" s="601"/>
      <c r="T39" s="602"/>
      <c r="U39" s="603" t="str">
        <f>IF(P39="","",VLOOKUP(P39,【参考】数式用!$A$5:$I$38,MATCH(T39,【参考】数式用!$C$4:$G$4,0)+2,0))</f>
        <v/>
      </c>
      <c r="V39" s="237" t="s">
        <v>201</v>
      </c>
      <c r="W39" s="604"/>
      <c r="X39" s="234" t="s">
        <v>202</v>
      </c>
      <c r="Y39" s="604"/>
      <c r="Z39" s="386" t="s">
        <v>203</v>
      </c>
      <c r="AA39" s="605"/>
      <c r="AB39" s="234" t="s">
        <v>202</v>
      </c>
      <c r="AC39" s="605"/>
      <c r="AD39" s="234" t="s">
        <v>204</v>
      </c>
      <c r="AE39" s="606" t="s">
        <v>205</v>
      </c>
      <c r="AF39" s="607" t="str">
        <f t="shared" si="3"/>
        <v/>
      </c>
      <c r="AG39" s="608" t="s">
        <v>206</v>
      </c>
      <c r="AH39" s="609" t="str">
        <f t="shared" si="1"/>
        <v/>
      </c>
    </row>
    <row r="40" spans="1:34" ht="36.75" customHeight="1">
      <c r="A40" s="592">
        <f t="shared" si="4"/>
        <v>29</v>
      </c>
      <c r="B40" s="593" t="str">
        <f>IF('(入力順➀)基本情報入力シート'!C61="","",'(入力順➀)基本情報入力シート'!C61)</f>
        <v/>
      </c>
      <c r="C40" s="594" t="str">
        <f>IF('(入力順➀)基本情報入力シート'!D61="","",'(入力順➀)基本情報入力シート'!D61)</f>
        <v/>
      </c>
      <c r="D40" s="595" t="str">
        <f>IF('(入力順➀)基本情報入力シート'!E61="","",'(入力順➀)基本情報入力シート'!E61)</f>
        <v/>
      </c>
      <c r="E40" s="595" t="str">
        <f>IF('(入力順➀)基本情報入力シート'!F61="","",'(入力順➀)基本情報入力シート'!F61)</f>
        <v/>
      </c>
      <c r="F40" s="595" t="str">
        <f>IF('(入力順➀)基本情報入力シート'!G61="","",'(入力順➀)基本情報入力シート'!G61)</f>
        <v/>
      </c>
      <c r="G40" s="595" t="str">
        <f>IF('(入力順➀)基本情報入力シート'!H61="","",'(入力順➀)基本情報入力シート'!H61)</f>
        <v/>
      </c>
      <c r="H40" s="595" t="str">
        <f>IF('(入力順➀)基本情報入力シート'!I61="","",'(入力順➀)基本情報入力シート'!I61)</f>
        <v/>
      </c>
      <c r="I40" s="595" t="str">
        <f>IF('(入力順➀)基本情報入力シート'!J61="","",'(入力順➀)基本情報入力シート'!J61)</f>
        <v/>
      </c>
      <c r="J40" s="595" t="str">
        <f>IF('(入力順➀)基本情報入力シート'!K61="","",'(入力順➀)基本情報入力シート'!K61)</f>
        <v/>
      </c>
      <c r="K40" s="596" t="str">
        <f>IF('(入力順➀)基本情報入力シート'!L61="","",'(入力順➀)基本情報入力シート'!L61)</f>
        <v/>
      </c>
      <c r="L40" s="597" t="str">
        <f>IF('(入力順➀)基本情報入力シート'!M61="","",'(入力順➀)基本情報入力シート'!M61)</f>
        <v/>
      </c>
      <c r="M40" s="597" t="str">
        <f>IF('(入力順➀)基本情報入力シート'!R61="","",'(入力順➀)基本情報入力シート'!R61)</f>
        <v/>
      </c>
      <c r="N40" s="597" t="str">
        <f>IF('(入力順➀)基本情報入力シート'!W61="","",'(入力順➀)基本情報入力シート'!W61)</f>
        <v/>
      </c>
      <c r="O40" s="592" t="str">
        <f>IF('(入力順➀)基本情報入力シート'!X61="","",'(入力順➀)基本情報入力シート'!X61)</f>
        <v/>
      </c>
      <c r="P40" s="598" t="str">
        <f>IF('(入力順➀)基本情報入力シート'!Y61="","",'(入力順➀)基本情報入力シート'!Y61)</f>
        <v/>
      </c>
      <c r="Q40" s="599" t="str">
        <f>IF('(入力順➀)基本情報入力シート'!Z61="","",'(入力順➀)基本情報入力シート'!Z61)</f>
        <v/>
      </c>
      <c r="R40" s="600" t="str">
        <f>IF('(入力順➀)基本情報入力シート'!AA61="","",'(入力順➀)基本情報入力シート'!AA61)</f>
        <v/>
      </c>
      <c r="S40" s="601"/>
      <c r="T40" s="602"/>
      <c r="U40" s="603" t="str">
        <f>IF(P40="","",VLOOKUP(P40,【参考】数式用!$A$5:$I$38,MATCH(T40,【参考】数式用!$C$4:$G$4,0)+2,0))</f>
        <v/>
      </c>
      <c r="V40" s="237" t="s">
        <v>201</v>
      </c>
      <c r="W40" s="604"/>
      <c r="X40" s="234" t="s">
        <v>202</v>
      </c>
      <c r="Y40" s="604"/>
      <c r="Z40" s="386" t="s">
        <v>203</v>
      </c>
      <c r="AA40" s="605"/>
      <c r="AB40" s="234" t="s">
        <v>202</v>
      </c>
      <c r="AC40" s="605"/>
      <c r="AD40" s="234" t="s">
        <v>204</v>
      </c>
      <c r="AE40" s="606" t="s">
        <v>205</v>
      </c>
      <c r="AF40" s="607" t="str">
        <f t="shared" si="3"/>
        <v/>
      </c>
      <c r="AG40" s="608" t="s">
        <v>206</v>
      </c>
      <c r="AH40" s="609" t="str">
        <f t="shared" si="1"/>
        <v/>
      </c>
    </row>
    <row r="41" spans="1:34" ht="36.75" customHeight="1">
      <c r="A41" s="592">
        <f t="shared" si="4"/>
        <v>30</v>
      </c>
      <c r="B41" s="593" t="str">
        <f>IF('(入力順➀)基本情報入力シート'!C62="","",'(入力順➀)基本情報入力シート'!C62)</f>
        <v/>
      </c>
      <c r="C41" s="594" t="str">
        <f>IF('(入力順➀)基本情報入力シート'!D62="","",'(入力順➀)基本情報入力シート'!D62)</f>
        <v/>
      </c>
      <c r="D41" s="595" t="str">
        <f>IF('(入力順➀)基本情報入力シート'!E62="","",'(入力順➀)基本情報入力シート'!E62)</f>
        <v/>
      </c>
      <c r="E41" s="595" t="str">
        <f>IF('(入力順➀)基本情報入力シート'!F62="","",'(入力順➀)基本情報入力シート'!F62)</f>
        <v/>
      </c>
      <c r="F41" s="595" t="str">
        <f>IF('(入力順➀)基本情報入力シート'!G62="","",'(入力順➀)基本情報入力シート'!G62)</f>
        <v/>
      </c>
      <c r="G41" s="595" t="str">
        <f>IF('(入力順➀)基本情報入力シート'!H62="","",'(入力順➀)基本情報入力シート'!H62)</f>
        <v/>
      </c>
      <c r="H41" s="595" t="str">
        <f>IF('(入力順➀)基本情報入力シート'!I62="","",'(入力順➀)基本情報入力シート'!I62)</f>
        <v/>
      </c>
      <c r="I41" s="595" t="str">
        <f>IF('(入力順➀)基本情報入力シート'!J62="","",'(入力順➀)基本情報入力シート'!J62)</f>
        <v/>
      </c>
      <c r="J41" s="595" t="str">
        <f>IF('(入力順➀)基本情報入力シート'!K62="","",'(入力順➀)基本情報入力シート'!K62)</f>
        <v/>
      </c>
      <c r="K41" s="596" t="str">
        <f>IF('(入力順➀)基本情報入力シート'!L62="","",'(入力順➀)基本情報入力シート'!L62)</f>
        <v/>
      </c>
      <c r="L41" s="597" t="str">
        <f>IF('(入力順➀)基本情報入力シート'!M62="","",'(入力順➀)基本情報入力シート'!M62)</f>
        <v/>
      </c>
      <c r="M41" s="597" t="str">
        <f>IF('(入力順➀)基本情報入力シート'!R62="","",'(入力順➀)基本情報入力シート'!R62)</f>
        <v/>
      </c>
      <c r="N41" s="597" t="str">
        <f>IF('(入力順➀)基本情報入力シート'!W62="","",'(入力順➀)基本情報入力シート'!W62)</f>
        <v/>
      </c>
      <c r="O41" s="592" t="str">
        <f>IF('(入力順➀)基本情報入力シート'!X62="","",'(入力順➀)基本情報入力シート'!X62)</f>
        <v/>
      </c>
      <c r="P41" s="598" t="str">
        <f>IF('(入力順➀)基本情報入力シート'!Y62="","",'(入力順➀)基本情報入力シート'!Y62)</f>
        <v/>
      </c>
      <c r="Q41" s="599" t="str">
        <f>IF('(入力順➀)基本情報入力シート'!Z62="","",'(入力順➀)基本情報入力シート'!Z62)</f>
        <v/>
      </c>
      <c r="R41" s="600" t="str">
        <f>IF('(入力順➀)基本情報入力シート'!AA62="","",'(入力順➀)基本情報入力シート'!AA62)</f>
        <v/>
      </c>
      <c r="S41" s="601"/>
      <c r="T41" s="602"/>
      <c r="U41" s="603" t="str">
        <f>IF(P41="","",VLOOKUP(P41,【参考】数式用!$A$5:$I$38,MATCH(T41,【参考】数式用!$C$4:$G$4,0)+2,0))</f>
        <v/>
      </c>
      <c r="V41" s="237" t="s">
        <v>201</v>
      </c>
      <c r="W41" s="604"/>
      <c r="X41" s="234" t="s">
        <v>202</v>
      </c>
      <c r="Y41" s="604"/>
      <c r="Z41" s="386" t="s">
        <v>203</v>
      </c>
      <c r="AA41" s="605"/>
      <c r="AB41" s="234" t="s">
        <v>202</v>
      </c>
      <c r="AC41" s="605"/>
      <c r="AD41" s="234" t="s">
        <v>204</v>
      </c>
      <c r="AE41" s="606" t="s">
        <v>205</v>
      </c>
      <c r="AF41" s="607" t="str">
        <f t="shared" si="3"/>
        <v/>
      </c>
      <c r="AG41" s="608" t="s">
        <v>206</v>
      </c>
      <c r="AH41" s="609" t="str">
        <f t="shared" si="1"/>
        <v/>
      </c>
    </row>
    <row r="42" spans="1:34" ht="36.75" customHeight="1">
      <c r="A42" s="592">
        <f t="shared" si="4"/>
        <v>31</v>
      </c>
      <c r="B42" s="593" t="str">
        <f>IF('(入力順➀)基本情報入力シート'!C63="","",'(入力順➀)基本情報入力シート'!C63)</f>
        <v/>
      </c>
      <c r="C42" s="594" t="str">
        <f>IF('(入力順➀)基本情報入力シート'!D63="","",'(入力順➀)基本情報入力シート'!D63)</f>
        <v/>
      </c>
      <c r="D42" s="595" t="str">
        <f>IF('(入力順➀)基本情報入力シート'!E63="","",'(入力順➀)基本情報入力シート'!E63)</f>
        <v/>
      </c>
      <c r="E42" s="595" t="str">
        <f>IF('(入力順➀)基本情報入力シート'!F63="","",'(入力順➀)基本情報入力シート'!F63)</f>
        <v/>
      </c>
      <c r="F42" s="595" t="str">
        <f>IF('(入力順➀)基本情報入力シート'!G63="","",'(入力順➀)基本情報入力シート'!G63)</f>
        <v/>
      </c>
      <c r="G42" s="595" t="str">
        <f>IF('(入力順➀)基本情報入力シート'!H63="","",'(入力順➀)基本情報入力シート'!H63)</f>
        <v/>
      </c>
      <c r="H42" s="595" t="str">
        <f>IF('(入力順➀)基本情報入力シート'!I63="","",'(入力順➀)基本情報入力シート'!I63)</f>
        <v/>
      </c>
      <c r="I42" s="595" t="str">
        <f>IF('(入力順➀)基本情報入力シート'!J63="","",'(入力順➀)基本情報入力シート'!J63)</f>
        <v/>
      </c>
      <c r="J42" s="595" t="str">
        <f>IF('(入力順➀)基本情報入力シート'!K63="","",'(入力順➀)基本情報入力シート'!K63)</f>
        <v/>
      </c>
      <c r="K42" s="596" t="str">
        <f>IF('(入力順➀)基本情報入力シート'!L63="","",'(入力順➀)基本情報入力シート'!L63)</f>
        <v/>
      </c>
      <c r="L42" s="597" t="str">
        <f>IF('(入力順➀)基本情報入力シート'!M63="","",'(入力順➀)基本情報入力シート'!M63)</f>
        <v/>
      </c>
      <c r="M42" s="597" t="str">
        <f>IF('(入力順➀)基本情報入力シート'!R63="","",'(入力順➀)基本情報入力シート'!R63)</f>
        <v/>
      </c>
      <c r="N42" s="597" t="str">
        <f>IF('(入力順➀)基本情報入力シート'!W63="","",'(入力順➀)基本情報入力シート'!W63)</f>
        <v/>
      </c>
      <c r="O42" s="592" t="str">
        <f>IF('(入力順➀)基本情報入力シート'!X63="","",'(入力順➀)基本情報入力シート'!X63)</f>
        <v/>
      </c>
      <c r="P42" s="598" t="str">
        <f>IF('(入力順➀)基本情報入力シート'!Y63="","",'(入力順➀)基本情報入力シート'!Y63)</f>
        <v/>
      </c>
      <c r="Q42" s="599" t="str">
        <f>IF('(入力順➀)基本情報入力シート'!Z63="","",'(入力順➀)基本情報入力シート'!Z63)</f>
        <v/>
      </c>
      <c r="R42" s="600" t="str">
        <f>IF('(入力順➀)基本情報入力シート'!AA63="","",'(入力順➀)基本情報入力シート'!AA63)</f>
        <v/>
      </c>
      <c r="S42" s="601"/>
      <c r="T42" s="602"/>
      <c r="U42" s="603" t="str">
        <f>IF(P42="","",VLOOKUP(P42,【参考】数式用!$A$5:$I$38,MATCH(T42,【参考】数式用!$C$4:$G$4,0)+2,0))</f>
        <v/>
      </c>
      <c r="V42" s="237" t="s">
        <v>201</v>
      </c>
      <c r="W42" s="604"/>
      <c r="X42" s="234" t="s">
        <v>202</v>
      </c>
      <c r="Y42" s="604"/>
      <c r="Z42" s="386" t="s">
        <v>203</v>
      </c>
      <c r="AA42" s="605"/>
      <c r="AB42" s="234" t="s">
        <v>202</v>
      </c>
      <c r="AC42" s="605"/>
      <c r="AD42" s="234" t="s">
        <v>204</v>
      </c>
      <c r="AE42" s="606" t="s">
        <v>205</v>
      </c>
      <c r="AF42" s="607" t="str">
        <f t="shared" si="3"/>
        <v/>
      </c>
      <c r="AG42" s="608" t="s">
        <v>206</v>
      </c>
      <c r="AH42" s="609" t="str">
        <f t="shared" si="1"/>
        <v/>
      </c>
    </row>
    <row r="43" spans="1:34" ht="36.75" customHeight="1">
      <c r="A43" s="592">
        <f t="shared" si="4"/>
        <v>32</v>
      </c>
      <c r="B43" s="593" t="str">
        <f>IF('(入力順➀)基本情報入力シート'!C64="","",'(入力順➀)基本情報入力シート'!C64)</f>
        <v/>
      </c>
      <c r="C43" s="594" t="str">
        <f>IF('(入力順➀)基本情報入力シート'!D64="","",'(入力順➀)基本情報入力シート'!D64)</f>
        <v/>
      </c>
      <c r="D43" s="595" t="str">
        <f>IF('(入力順➀)基本情報入力シート'!E64="","",'(入力順➀)基本情報入力シート'!E64)</f>
        <v/>
      </c>
      <c r="E43" s="595" t="str">
        <f>IF('(入力順➀)基本情報入力シート'!F64="","",'(入力順➀)基本情報入力シート'!F64)</f>
        <v/>
      </c>
      <c r="F43" s="595" t="str">
        <f>IF('(入力順➀)基本情報入力シート'!G64="","",'(入力順➀)基本情報入力シート'!G64)</f>
        <v/>
      </c>
      <c r="G43" s="595" t="str">
        <f>IF('(入力順➀)基本情報入力シート'!H64="","",'(入力順➀)基本情報入力シート'!H64)</f>
        <v/>
      </c>
      <c r="H43" s="595" t="str">
        <f>IF('(入力順➀)基本情報入力シート'!I64="","",'(入力順➀)基本情報入力シート'!I64)</f>
        <v/>
      </c>
      <c r="I43" s="595" t="str">
        <f>IF('(入力順➀)基本情報入力シート'!J64="","",'(入力順➀)基本情報入力シート'!J64)</f>
        <v/>
      </c>
      <c r="J43" s="595" t="str">
        <f>IF('(入力順➀)基本情報入力シート'!K64="","",'(入力順➀)基本情報入力シート'!K64)</f>
        <v/>
      </c>
      <c r="K43" s="596" t="str">
        <f>IF('(入力順➀)基本情報入力シート'!L64="","",'(入力順➀)基本情報入力シート'!L64)</f>
        <v/>
      </c>
      <c r="L43" s="597" t="str">
        <f>IF('(入力順➀)基本情報入力シート'!M64="","",'(入力順➀)基本情報入力シート'!M64)</f>
        <v/>
      </c>
      <c r="M43" s="597" t="str">
        <f>IF('(入力順➀)基本情報入力シート'!R64="","",'(入力順➀)基本情報入力シート'!R64)</f>
        <v/>
      </c>
      <c r="N43" s="597" t="str">
        <f>IF('(入力順➀)基本情報入力シート'!W64="","",'(入力順➀)基本情報入力シート'!W64)</f>
        <v/>
      </c>
      <c r="O43" s="592" t="str">
        <f>IF('(入力順➀)基本情報入力シート'!X64="","",'(入力順➀)基本情報入力シート'!X64)</f>
        <v/>
      </c>
      <c r="P43" s="598" t="str">
        <f>IF('(入力順➀)基本情報入力シート'!Y64="","",'(入力順➀)基本情報入力シート'!Y64)</f>
        <v/>
      </c>
      <c r="Q43" s="599" t="str">
        <f>IF('(入力順➀)基本情報入力シート'!Z64="","",'(入力順➀)基本情報入力シート'!Z64)</f>
        <v/>
      </c>
      <c r="R43" s="600" t="str">
        <f>IF('(入力順➀)基本情報入力シート'!AA64="","",'(入力順➀)基本情報入力シート'!AA64)</f>
        <v/>
      </c>
      <c r="S43" s="601"/>
      <c r="T43" s="602"/>
      <c r="U43" s="603" t="str">
        <f>IF(P43="","",VLOOKUP(P43,【参考】数式用!$A$5:$I$38,MATCH(T43,【参考】数式用!$C$4:$G$4,0)+2,0))</f>
        <v/>
      </c>
      <c r="V43" s="237" t="s">
        <v>201</v>
      </c>
      <c r="W43" s="604"/>
      <c r="X43" s="234" t="s">
        <v>202</v>
      </c>
      <c r="Y43" s="604"/>
      <c r="Z43" s="386" t="s">
        <v>203</v>
      </c>
      <c r="AA43" s="605"/>
      <c r="AB43" s="234" t="s">
        <v>202</v>
      </c>
      <c r="AC43" s="605"/>
      <c r="AD43" s="234" t="s">
        <v>204</v>
      </c>
      <c r="AE43" s="606" t="s">
        <v>205</v>
      </c>
      <c r="AF43" s="607" t="str">
        <f t="shared" si="3"/>
        <v/>
      </c>
      <c r="AG43" s="608" t="s">
        <v>206</v>
      </c>
      <c r="AH43" s="609" t="str">
        <f t="shared" si="1"/>
        <v/>
      </c>
    </row>
    <row r="44" spans="1:34" ht="36.75" customHeight="1">
      <c r="A44" s="592">
        <f t="shared" si="4"/>
        <v>33</v>
      </c>
      <c r="B44" s="593" t="str">
        <f>IF('(入力順➀)基本情報入力シート'!C65="","",'(入力順➀)基本情報入力シート'!C65)</f>
        <v/>
      </c>
      <c r="C44" s="594" t="str">
        <f>IF('(入力順➀)基本情報入力シート'!D65="","",'(入力順➀)基本情報入力シート'!D65)</f>
        <v/>
      </c>
      <c r="D44" s="595" t="str">
        <f>IF('(入力順➀)基本情報入力シート'!E65="","",'(入力順➀)基本情報入力シート'!E65)</f>
        <v/>
      </c>
      <c r="E44" s="595" t="str">
        <f>IF('(入力順➀)基本情報入力シート'!F65="","",'(入力順➀)基本情報入力シート'!F65)</f>
        <v/>
      </c>
      <c r="F44" s="595" t="str">
        <f>IF('(入力順➀)基本情報入力シート'!G65="","",'(入力順➀)基本情報入力シート'!G65)</f>
        <v/>
      </c>
      <c r="G44" s="595" t="str">
        <f>IF('(入力順➀)基本情報入力シート'!H65="","",'(入力順➀)基本情報入力シート'!H65)</f>
        <v/>
      </c>
      <c r="H44" s="595" t="str">
        <f>IF('(入力順➀)基本情報入力シート'!I65="","",'(入力順➀)基本情報入力シート'!I65)</f>
        <v/>
      </c>
      <c r="I44" s="595" t="str">
        <f>IF('(入力順➀)基本情報入力シート'!J65="","",'(入力順➀)基本情報入力シート'!J65)</f>
        <v/>
      </c>
      <c r="J44" s="595" t="str">
        <f>IF('(入力順➀)基本情報入力シート'!K65="","",'(入力順➀)基本情報入力シート'!K65)</f>
        <v/>
      </c>
      <c r="K44" s="596" t="str">
        <f>IF('(入力順➀)基本情報入力シート'!L65="","",'(入力順➀)基本情報入力シート'!L65)</f>
        <v/>
      </c>
      <c r="L44" s="597" t="str">
        <f>IF('(入力順➀)基本情報入力シート'!M65="","",'(入力順➀)基本情報入力シート'!M65)</f>
        <v/>
      </c>
      <c r="M44" s="597" t="str">
        <f>IF('(入力順➀)基本情報入力シート'!R65="","",'(入力順➀)基本情報入力シート'!R65)</f>
        <v/>
      </c>
      <c r="N44" s="597" t="str">
        <f>IF('(入力順➀)基本情報入力シート'!W65="","",'(入力順➀)基本情報入力シート'!W65)</f>
        <v/>
      </c>
      <c r="O44" s="592" t="str">
        <f>IF('(入力順➀)基本情報入力シート'!X65="","",'(入力順➀)基本情報入力シート'!X65)</f>
        <v/>
      </c>
      <c r="P44" s="598" t="str">
        <f>IF('(入力順➀)基本情報入力シート'!Y65="","",'(入力順➀)基本情報入力シート'!Y65)</f>
        <v/>
      </c>
      <c r="Q44" s="599" t="str">
        <f>IF('(入力順➀)基本情報入力シート'!Z65="","",'(入力順➀)基本情報入力シート'!Z65)</f>
        <v/>
      </c>
      <c r="R44" s="600" t="str">
        <f>IF('(入力順➀)基本情報入力シート'!AA65="","",'(入力順➀)基本情報入力シート'!AA65)</f>
        <v/>
      </c>
      <c r="S44" s="601"/>
      <c r="T44" s="602"/>
      <c r="U44" s="603" t="str">
        <f>IF(P44="","",VLOOKUP(P44,【参考】数式用!$A$5:$I$38,MATCH(T44,【参考】数式用!$C$4:$G$4,0)+2,0))</f>
        <v/>
      </c>
      <c r="V44" s="237" t="s">
        <v>201</v>
      </c>
      <c r="W44" s="604"/>
      <c r="X44" s="234" t="s">
        <v>202</v>
      </c>
      <c r="Y44" s="604"/>
      <c r="Z44" s="386" t="s">
        <v>203</v>
      </c>
      <c r="AA44" s="605"/>
      <c r="AB44" s="234" t="s">
        <v>202</v>
      </c>
      <c r="AC44" s="605"/>
      <c r="AD44" s="234" t="s">
        <v>204</v>
      </c>
      <c r="AE44" s="606" t="s">
        <v>205</v>
      </c>
      <c r="AF44" s="607" t="str">
        <f t="shared" si="3"/>
        <v/>
      </c>
      <c r="AG44" s="608" t="s">
        <v>206</v>
      </c>
      <c r="AH44" s="609" t="str">
        <f t="shared" si="1"/>
        <v/>
      </c>
    </row>
    <row r="45" spans="1:34" ht="36.75" customHeight="1">
      <c r="A45" s="592">
        <f t="shared" si="4"/>
        <v>34</v>
      </c>
      <c r="B45" s="593" t="str">
        <f>IF('(入力順➀)基本情報入力シート'!C66="","",'(入力順➀)基本情報入力シート'!C66)</f>
        <v/>
      </c>
      <c r="C45" s="594" t="str">
        <f>IF('(入力順➀)基本情報入力シート'!D66="","",'(入力順➀)基本情報入力シート'!D66)</f>
        <v/>
      </c>
      <c r="D45" s="595" t="str">
        <f>IF('(入力順➀)基本情報入力シート'!E66="","",'(入力順➀)基本情報入力シート'!E66)</f>
        <v/>
      </c>
      <c r="E45" s="595" t="str">
        <f>IF('(入力順➀)基本情報入力シート'!F66="","",'(入力順➀)基本情報入力シート'!F66)</f>
        <v/>
      </c>
      <c r="F45" s="595" t="str">
        <f>IF('(入力順➀)基本情報入力シート'!G66="","",'(入力順➀)基本情報入力シート'!G66)</f>
        <v/>
      </c>
      <c r="G45" s="595" t="str">
        <f>IF('(入力順➀)基本情報入力シート'!H66="","",'(入力順➀)基本情報入力シート'!H66)</f>
        <v/>
      </c>
      <c r="H45" s="595" t="str">
        <f>IF('(入力順➀)基本情報入力シート'!I66="","",'(入力順➀)基本情報入力シート'!I66)</f>
        <v/>
      </c>
      <c r="I45" s="595" t="str">
        <f>IF('(入力順➀)基本情報入力シート'!J66="","",'(入力順➀)基本情報入力シート'!J66)</f>
        <v/>
      </c>
      <c r="J45" s="595" t="str">
        <f>IF('(入力順➀)基本情報入力シート'!K66="","",'(入力順➀)基本情報入力シート'!K66)</f>
        <v/>
      </c>
      <c r="K45" s="596" t="str">
        <f>IF('(入力順➀)基本情報入力シート'!L66="","",'(入力順➀)基本情報入力シート'!L66)</f>
        <v/>
      </c>
      <c r="L45" s="597" t="str">
        <f>IF('(入力順➀)基本情報入力シート'!M66="","",'(入力順➀)基本情報入力シート'!M66)</f>
        <v/>
      </c>
      <c r="M45" s="597" t="str">
        <f>IF('(入力順➀)基本情報入力シート'!R66="","",'(入力順➀)基本情報入力シート'!R66)</f>
        <v/>
      </c>
      <c r="N45" s="597" t="str">
        <f>IF('(入力順➀)基本情報入力シート'!W66="","",'(入力順➀)基本情報入力シート'!W66)</f>
        <v/>
      </c>
      <c r="O45" s="592" t="str">
        <f>IF('(入力順➀)基本情報入力シート'!X66="","",'(入力順➀)基本情報入力シート'!X66)</f>
        <v/>
      </c>
      <c r="P45" s="598" t="str">
        <f>IF('(入力順➀)基本情報入力シート'!Y66="","",'(入力順➀)基本情報入力シート'!Y66)</f>
        <v/>
      </c>
      <c r="Q45" s="599" t="str">
        <f>IF('(入力順➀)基本情報入力シート'!Z66="","",'(入力順➀)基本情報入力シート'!Z66)</f>
        <v/>
      </c>
      <c r="R45" s="600" t="str">
        <f>IF('(入力順➀)基本情報入力シート'!AA66="","",'(入力順➀)基本情報入力シート'!AA66)</f>
        <v/>
      </c>
      <c r="S45" s="601"/>
      <c r="T45" s="602"/>
      <c r="U45" s="603" t="str">
        <f>IF(P45="","",VLOOKUP(P45,【参考】数式用!$A$5:$I$38,MATCH(T45,【参考】数式用!$C$4:$G$4,0)+2,0))</f>
        <v/>
      </c>
      <c r="V45" s="237" t="s">
        <v>201</v>
      </c>
      <c r="W45" s="604"/>
      <c r="X45" s="234" t="s">
        <v>202</v>
      </c>
      <c r="Y45" s="604"/>
      <c r="Z45" s="386" t="s">
        <v>203</v>
      </c>
      <c r="AA45" s="605"/>
      <c r="AB45" s="234" t="s">
        <v>202</v>
      </c>
      <c r="AC45" s="605"/>
      <c r="AD45" s="234" t="s">
        <v>204</v>
      </c>
      <c r="AE45" s="606" t="s">
        <v>205</v>
      </c>
      <c r="AF45" s="607" t="str">
        <f t="shared" si="3"/>
        <v/>
      </c>
      <c r="AG45" s="608" t="s">
        <v>206</v>
      </c>
      <c r="AH45" s="609" t="str">
        <f t="shared" si="1"/>
        <v/>
      </c>
    </row>
    <row r="46" spans="1:34" ht="36.75" customHeight="1">
      <c r="A46" s="592">
        <f t="shared" si="4"/>
        <v>35</v>
      </c>
      <c r="B46" s="593" t="str">
        <f>IF('(入力順➀)基本情報入力シート'!C67="","",'(入力順➀)基本情報入力シート'!C67)</f>
        <v/>
      </c>
      <c r="C46" s="594" t="str">
        <f>IF('(入力順➀)基本情報入力シート'!D67="","",'(入力順➀)基本情報入力シート'!D67)</f>
        <v/>
      </c>
      <c r="D46" s="595" t="str">
        <f>IF('(入力順➀)基本情報入力シート'!E67="","",'(入力順➀)基本情報入力シート'!E67)</f>
        <v/>
      </c>
      <c r="E46" s="595" t="str">
        <f>IF('(入力順➀)基本情報入力シート'!F67="","",'(入力順➀)基本情報入力シート'!F67)</f>
        <v/>
      </c>
      <c r="F46" s="595" t="str">
        <f>IF('(入力順➀)基本情報入力シート'!G67="","",'(入力順➀)基本情報入力シート'!G67)</f>
        <v/>
      </c>
      <c r="G46" s="595" t="str">
        <f>IF('(入力順➀)基本情報入力シート'!H67="","",'(入力順➀)基本情報入力シート'!H67)</f>
        <v/>
      </c>
      <c r="H46" s="595" t="str">
        <f>IF('(入力順➀)基本情報入力シート'!I67="","",'(入力順➀)基本情報入力シート'!I67)</f>
        <v/>
      </c>
      <c r="I46" s="595" t="str">
        <f>IF('(入力順➀)基本情報入力シート'!J67="","",'(入力順➀)基本情報入力シート'!J67)</f>
        <v/>
      </c>
      <c r="J46" s="595" t="str">
        <f>IF('(入力順➀)基本情報入力シート'!K67="","",'(入力順➀)基本情報入力シート'!K67)</f>
        <v/>
      </c>
      <c r="K46" s="596" t="str">
        <f>IF('(入力順➀)基本情報入力シート'!L67="","",'(入力順➀)基本情報入力シート'!L67)</f>
        <v/>
      </c>
      <c r="L46" s="597" t="str">
        <f>IF('(入力順➀)基本情報入力シート'!M67="","",'(入力順➀)基本情報入力シート'!M67)</f>
        <v/>
      </c>
      <c r="M46" s="597" t="str">
        <f>IF('(入力順➀)基本情報入力シート'!R67="","",'(入力順➀)基本情報入力シート'!R67)</f>
        <v/>
      </c>
      <c r="N46" s="597" t="str">
        <f>IF('(入力順➀)基本情報入力シート'!W67="","",'(入力順➀)基本情報入力シート'!W67)</f>
        <v/>
      </c>
      <c r="O46" s="592" t="str">
        <f>IF('(入力順➀)基本情報入力シート'!X67="","",'(入力順➀)基本情報入力シート'!X67)</f>
        <v/>
      </c>
      <c r="P46" s="598" t="str">
        <f>IF('(入力順➀)基本情報入力シート'!Y67="","",'(入力順➀)基本情報入力シート'!Y67)</f>
        <v/>
      </c>
      <c r="Q46" s="599" t="str">
        <f>IF('(入力順➀)基本情報入力シート'!Z67="","",'(入力順➀)基本情報入力シート'!Z67)</f>
        <v/>
      </c>
      <c r="R46" s="600" t="str">
        <f>IF('(入力順➀)基本情報入力シート'!AA67="","",'(入力順➀)基本情報入力シート'!AA67)</f>
        <v/>
      </c>
      <c r="S46" s="601"/>
      <c r="T46" s="602"/>
      <c r="U46" s="603" t="str">
        <f>IF(P46="","",VLOOKUP(P46,【参考】数式用!$A$5:$I$38,MATCH(T46,【参考】数式用!$C$4:$G$4,0)+2,0))</f>
        <v/>
      </c>
      <c r="V46" s="237" t="s">
        <v>201</v>
      </c>
      <c r="W46" s="604"/>
      <c r="X46" s="234" t="s">
        <v>202</v>
      </c>
      <c r="Y46" s="604"/>
      <c r="Z46" s="386" t="s">
        <v>203</v>
      </c>
      <c r="AA46" s="605"/>
      <c r="AB46" s="234" t="s">
        <v>202</v>
      </c>
      <c r="AC46" s="605"/>
      <c r="AD46" s="234" t="s">
        <v>204</v>
      </c>
      <c r="AE46" s="606" t="s">
        <v>205</v>
      </c>
      <c r="AF46" s="607" t="str">
        <f t="shared" si="3"/>
        <v/>
      </c>
      <c r="AG46" s="608" t="s">
        <v>206</v>
      </c>
      <c r="AH46" s="609" t="str">
        <f t="shared" si="1"/>
        <v/>
      </c>
    </row>
    <row r="47" spans="1:34" ht="36.75" customHeight="1">
      <c r="A47" s="592">
        <f t="shared" si="4"/>
        <v>36</v>
      </c>
      <c r="B47" s="593" t="str">
        <f>IF('(入力順➀)基本情報入力シート'!C68="","",'(入力順➀)基本情報入力シート'!C68)</f>
        <v/>
      </c>
      <c r="C47" s="594" t="str">
        <f>IF('(入力順➀)基本情報入力シート'!D68="","",'(入力順➀)基本情報入力シート'!D68)</f>
        <v/>
      </c>
      <c r="D47" s="595" t="str">
        <f>IF('(入力順➀)基本情報入力シート'!E68="","",'(入力順➀)基本情報入力シート'!E68)</f>
        <v/>
      </c>
      <c r="E47" s="595" t="str">
        <f>IF('(入力順➀)基本情報入力シート'!F68="","",'(入力順➀)基本情報入力シート'!F68)</f>
        <v/>
      </c>
      <c r="F47" s="595" t="str">
        <f>IF('(入力順➀)基本情報入力シート'!G68="","",'(入力順➀)基本情報入力シート'!G68)</f>
        <v/>
      </c>
      <c r="G47" s="595" t="str">
        <f>IF('(入力順➀)基本情報入力シート'!H68="","",'(入力順➀)基本情報入力シート'!H68)</f>
        <v/>
      </c>
      <c r="H47" s="595" t="str">
        <f>IF('(入力順➀)基本情報入力シート'!I68="","",'(入力順➀)基本情報入力シート'!I68)</f>
        <v/>
      </c>
      <c r="I47" s="595" t="str">
        <f>IF('(入力順➀)基本情報入力シート'!J68="","",'(入力順➀)基本情報入力シート'!J68)</f>
        <v/>
      </c>
      <c r="J47" s="595" t="str">
        <f>IF('(入力順➀)基本情報入力シート'!K68="","",'(入力順➀)基本情報入力シート'!K68)</f>
        <v/>
      </c>
      <c r="K47" s="596" t="str">
        <f>IF('(入力順➀)基本情報入力シート'!L68="","",'(入力順➀)基本情報入力シート'!L68)</f>
        <v/>
      </c>
      <c r="L47" s="597" t="str">
        <f>IF('(入力順➀)基本情報入力シート'!M68="","",'(入力順➀)基本情報入力シート'!M68)</f>
        <v/>
      </c>
      <c r="M47" s="597" t="str">
        <f>IF('(入力順➀)基本情報入力シート'!R68="","",'(入力順➀)基本情報入力シート'!R68)</f>
        <v/>
      </c>
      <c r="N47" s="597" t="str">
        <f>IF('(入力順➀)基本情報入力シート'!W68="","",'(入力順➀)基本情報入力シート'!W68)</f>
        <v/>
      </c>
      <c r="O47" s="592" t="str">
        <f>IF('(入力順➀)基本情報入力シート'!X68="","",'(入力順➀)基本情報入力シート'!X68)</f>
        <v/>
      </c>
      <c r="P47" s="598" t="str">
        <f>IF('(入力順➀)基本情報入力シート'!Y68="","",'(入力順➀)基本情報入力シート'!Y68)</f>
        <v/>
      </c>
      <c r="Q47" s="599" t="str">
        <f>IF('(入力順➀)基本情報入力シート'!Z68="","",'(入力順➀)基本情報入力シート'!Z68)</f>
        <v/>
      </c>
      <c r="R47" s="600" t="str">
        <f>IF('(入力順➀)基本情報入力シート'!AA68="","",'(入力順➀)基本情報入力シート'!AA68)</f>
        <v/>
      </c>
      <c r="S47" s="601"/>
      <c r="T47" s="602"/>
      <c r="U47" s="603" t="str">
        <f>IF(P47="","",VLOOKUP(P47,【参考】数式用!$A$5:$I$38,MATCH(T47,【参考】数式用!$C$4:$G$4,0)+2,0))</f>
        <v/>
      </c>
      <c r="V47" s="237" t="s">
        <v>201</v>
      </c>
      <c r="W47" s="604"/>
      <c r="X47" s="234" t="s">
        <v>202</v>
      </c>
      <c r="Y47" s="604"/>
      <c r="Z47" s="386" t="s">
        <v>203</v>
      </c>
      <c r="AA47" s="605"/>
      <c r="AB47" s="234" t="s">
        <v>202</v>
      </c>
      <c r="AC47" s="605"/>
      <c r="AD47" s="234" t="s">
        <v>204</v>
      </c>
      <c r="AE47" s="606" t="s">
        <v>205</v>
      </c>
      <c r="AF47" s="607" t="str">
        <f t="shared" si="3"/>
        <v/>
      </c>
      <c r="AG47" s="608" t="s">
        <v>206</v>
      </c>
      <c r="AH47" s="609" t="str">
        <f t="shared" si="1"/>
        <v/>
      </c>
    </row>
    <row r="48" spans="1:34" ht="36.75" customHeight="1">
      <c r="A48" s="592">
        <f t="shared" si="4"/>
        <v>37</v>
      </c>
      <c r="B48" s="593" t="str">
        <f>IF('(入力順➀)基本情報入力シート'!C69="","",'(入力順➀)基本情報入力シート'!C69)</f>
        <v/>
      </c>
      <c r="C48" s="594" t="str">
        <f>IF('(入力順➀)基本情報入力シート'!D69="","",'(入力順➀)基本情報入力シート'!D69)</f>
        <v/>
      </c>
      <c r="D48" s="595" t="str">
        <f>IF('(入力順➀)基本情報入力シート'!E69="","",'(入力順➀)基本情報入力シート'!E69)</f>
        <v/>
      </c>
      <c r="E48" s="595" t="str">
        <f>IF('(入力順➀)基本情報入力シート'!F69="","",'(入力順➀)基本情報入力シート'!F69)</f>
        <v/>
      </c>
      <c r="F48" s="595" t="str">
        <f>IF('(入力順➀)基本情報入力シート'!G69="","",'(入力順➀)基本情報入力シート'!G69)</f>
        <v/>
      </c>
      <c r="G48" s="595" t="str">
        <f>IF('(入力順➀)基本情報入力シート'!H69="","",'(入力順➀)基本情報入力シート'!H69)</f>
        <v/>
      </c>
      <c r="H48" s="595" t="str">
        <f>IF('(入力順➀)基本情報入力シート'!I69="","",'(入力順➀)基本情報入力シート'!I69)</f>
        <v/>
      </c>
      <c r="I48" s="595" t="str">
        <f>IF('(入力順➀)基本情報入力シート'!J69="","",'(入力順➀)基本情報入力シート'!J69)</f>
        <v/>
      </c>
      <c r="J48" s="595" t="str">
        <f>IF('(入力順➀)基本情報入力シート'!K69="","",'(入力順➀)基本情報入力シート'!K69)</f>
        <v/>
      </c>
      <c r="K48" s="596" t="str">
        <f>IF('(入力順➀)基本情報入力シート'!L69="","",'(入力順➀)基本情報入力シート'!L69)</f>
        <v/>
      </c>
      <c r="L48" s="597" t="str">
        <f>IF('(入力順➀)基本情報入力シート'!M69="","",'(入力順➀)基本情報入力シート'!M69)</f>
        <v/>
      </c>
      <c r="M48" s="597" t="str">
        <f>IF('(入力順➀)基本情報入力シート'!R69="","",'(入力順➀)基本情報入力シート'!R69)</f>
        <v/>
      </c>
      <c r="N48" s="597" t="str">
        <f>IF('(入力順➀)基本情報入力シート'!W69="","",'(入力順➀)基本情報入力シート'!W69)</f>
        <v/>
      </c>
      <c r="O48" s="592" t="str">
        <f>IF('(入力順➀)基本情報入力シート'!X69="","",'(入力順➀)基本情報入力シート'!X69)</f>
        <v/>
      </c>
      <c r="P48" s="598" t="str">
        <f>IF('(入力順➀)基本情報入力シート'!Y69="","",'(入力順➀)基本情報入力シート'!Y69)</f>
        <v/>
      </c>
      <c r="Q48" s="599" t="str">
        <f>IF('(入力順➀)基本情報入力シート'!Z69="","",'(入力順➀)基本情報入力シート'!Z69)</f>
        <v/>
      </c>
      <c r="R48" s="600" t="str">
        <f>IF('(入力順➀)基本情報入力シート'!AA69="","",'(入力順➀)基本情報入力シート'!AA69)</f>
        <v/>
      </c>
      <c r="S48" s="601"/>
      <c r="T48" s="602"/>
      <c r="U48" s="603" t="str">
        <f>IF(P48="","",VLOOKUP(P48,【参考】数式用!$A$5:$I$38,MATCH(T48,【参考】数式用!$C$4:$G$4,0)+2,0))</f>
        <v/>
      </c>
      <c r="V48" s="237" t="s">
        <v>201</v>
      </c>
      <c r="W48" s="604"/>
      <c r="X48" s="234" t="s">
        <v>202</v>
      </c>
      <c r="Y48" s="604"/>
      <c r="Z48" s="386" t="s">
        <v>203</v>
      </c>
      <c r="AA48" s="605"/>
      <c r="AB48" s="234" t="s">
        <v>202</v>
      </c>
      <c r="AC48" s="605"/>
      <c r="AD48" s="234" t="s">
        <v>204</v>
      </c>
      <c r="AE48" s="606" t="s">
        <v>205</v>
      </c>
      <c r="AF48" s="607" t="str">
        <f t="shared" si="3"/>
        <v/>
      </c>
      <c r="AG48" s="608" t="s">
        <v>206</v>
      </c>
      <c r="AH48" s="609" t="str">
        <f t="shared" si="1"/>
        <v/>
      </c>
    </row>
    <row r="49" spans="1:34" ht="36.75" customHeight="1">
      <c r="A49" s="592">
        <f t="shared" si="4"/>
        <v>38</v>
      </c>
      <c r="B49" s="593" t="str">
        <f>IF('(入力順➀)基本情報入力シート'!C70="","",'(入力順➀)基本情報入力シート'!C70)</f>
        <v/>
      </c>
      <c r="C49" s="594" t="str">
        <f>IF('(入力順➀)基本情報入力シート'!D70="","",'(入力順➀)基本情報入力シート'!D70)</f>
        <v/>
      </c>
      <c r="D49" s="595" t="str">
        <f>IF('(入力順➀)基本情報入力シート'!E70="","",'(入力順➀)基本情報入力シート'!E70)</f>
        <v/>
      </c>
      <c r="E49" s="595" t="str">
        <f>IF('(入力順➀)基本情報入力シート'!F70="","",'(入力順➀)基本情報入力シート'!F70)</f>
        <v/>
      </c>
      <c r="F49" s="595" t="str">
        <f>IF('(入力順➀)基本情報入力シート'!G70="","",'(入力順➀)基本情報入力シート'!G70)</f>
        <v/>
      </c>
      <c r="G49" s="595" t="str">
        <f>IF('(入力順➀)基本情報入力シート'!H70="","",'(入力順➀)基本情報入力シート'!H70)</f>
        <v/>
      </c>
      <c r="H49" s="595" t="str">
        <f>IF('(入力順➀)基本情報入力シート'!I70="","",'(入力順➀)基本情報入力シート'!I70)</f>
        <v/>
      </c>
      <c r="I49" s="595" t="str">
        <f>IF('(入力順➀)基本情報入力シート'!J70="","",'(入力順➀)基本情報入力シート'!J70)</f>
        <v/>
      </c>
      <c r="J49" s="595" t="str">
        <f>IF('(入力順➀)基本情報入力シート'!K70="","",'(入力順➀)基本情報入力シート'!K70)</f>
        <v/>
      </c>
      <c r="K49" s="596" t="str">
        <f>IF('(入力順➀)基本情報入力シート'!L70="","",'(入力順➀)基本情報入力シート'!L70)</f>
        <v/>
      </c>
      <c r="L49" s="597" t="str">
        <f>IF('(入力順➀)基本情報入力シート'!M70="","",'(入力順➀)基本情報入力シート'!M70)</f>
        <v/>
      </c>
      <c r="M49" s="597" t="str">
        <f>IF('(入力順➀)基本情報入力シート'!R70="","",'(入力順➀)基本情報入力シート'!R70)</f>
        <v/>
      </c>
      <c r="N49" s="597" t="str">
        <f>IF('(入力順➀)基本情報入力シート'!W70="","",'(入力順➀)基本情報入力シート'!W70)</f>
        <v/>
      </c>
      <c r="O49" s="592" t="str">
        <f>IF('(入力順➀)基本情報入力シート'!X70="","",'(入力順➀)基本情報入力シート'!X70)</f>
        <v/>
      </c>
      <c r="P49" s="598" t="str">
        <f>IF('(入力順➀)基本情報入力シート'!Y70="","",'(入力順➀)基本情報入力シート'!Y70)</f>
        <v/>
      </c>
      <c r="Q49" s="599" t="str">
        <f>IF('(入力順➀)基本情報入力シート'!Z70="","",'(入力順➀)基本情報入力シート'!Z70)</f>
        <v/>
      </c>
      <c r="R49" s="600" t="str">
        <f>IF('(入力順➀)基本情報入力シート'!AA70="","",'(入力順➀)基本情報入力シート'!AA70)</f>
        <v/>
      </c>
      <c r="S49" s="601"/>
      <c r="T49" s="602"/>
      <c r="U49" s="603" t="str">
        <f>IF(P49="","",VLOOKUP(P49,【参考】数式用!$A$5:$I$38,MATCH(T49,【参考】数式用!$C$4:$G$4,0)+2,0))</f>
        <v/>
      </c>
      <c r="V49" s="237" t="s">
        <v>201</v>
      </c>
      <c r="W49" s="604"/>
      <c r="X49" s="234" t="s">
        <v>202</v>
      </c>
      <c r="Y49" s="604"/>
      <c r="Z49" s="386" t="s">
        <v>203</v>
      </c>
      <c r="AA49" s="605"/>
      <c r="AB49" s="234" t="s">
        <v>202</v>
      </c>
      <c r="AC49" s="605"/>
      <c r="AD49" s="234" t="s">
        <v>204</v>
      </c>
      <c r="AE49" s="606" t="s">
        <v>205</v>
      </c>
      <c r="AF49" s="607" t="str">
        <f t="shared" si="3"/>
        <v/>
      </c>
      <c r="AG49" s="608" t="s">
        <v>206</v>
      </c>
      <c r="AH49" s="609" t="str">
        <f t="shared" si="1"/>
        <v/>
      </c>
    </row>
    <row r="50" spans="1:34" ht="36.75" customHeight="1">
      <c r="A50" s="592">
        <f t="shared" si="4"/>
        <v>39</v>
      </c>
      <c r="B50" s="593" t="str">
        <f>IF('(入力順➀)基本情報入力シート'!C71="","",'(入力順➀)基本情報入力シート'!C71)</f>
        <v/>
      </c>
      <c r="C50" s="594" t="str">
        <f>IF('(入力順➀)基本情報入力シート'!D71="","",'(入力順➀)基本情報入力シート'!D71)</f>
        <v/>
      </c>
      <c r="D50" s="595" t="str">
        <f>IF('(入力順➀)基本情報入力シート'!E71="","",'(入力順➀)基本情報入力シート'!E71)</f>
        <v/>
      </c>
      <c r="E50" s="595" t="str">
        <f>IF('(入力順➀)基本情報入力シート'!F71="","",'(入力順➀)基本情報入力シート'!F71)</f>
        <v/>
      </c>
      <c r="F50" s="595" t="str">
        <f>IF('(入力順➀)基本情報入力シート'!G71="","",'(入力順➀)基本情報入力シート'!G71)</f>
        <v/>
      </c>
      <c r="G50" s="595" t="str">
        <f>IF('(入力順➀)基本情報入力シート'!H71="","",'(入力順➀)基本情報入力シート'!H71)</f>
        <v/>
      </c>
      <c r="H50" s="595" t="str">
        <f>IF('(入力順➀)基本情報入力シート'!I71="","",'(入力順➀)基本情報入力シート'!I71)</f>
        <v/>
      </c>
      <c r="I50" s="595" t="str">
        <f>IF('(入力順➀)基本情報入力シート'!J71="","",'(入力順➀)基本情報入力シート'!J71)</f>
        <v/>
      </c>
      <c r="J50" s="595" t="str">
        <f>IF('(入力順➀)基本情報入力シート'!K71="","",'(入力順➀)基本情報入力シート'!K71)</f>
        <v/>
      </c>
      <c r="K50" s="596" t="str">
        <f>IF('(入力順➀)基本情報入力シート'!L71="","",'(入力順➀)基本情報入力シート'!L71)</f>
        <v/>
      </c>
      <c r="L50" s="597" t="str">
        <f>IF('(入力順➀)基本情報入力シート'!M71="","",'(入力順➀)基本情報入力シート'!M71)</f>
        <v/>
      </c>
      <c r="M50" s="597" t="str">
        <f>IF('(入力順➀)基本情報入力シート'!R71="","",'(入力順➀)基本情報入力シート'!R71)</f>
        <v/>
      </c>
      <c r="N50" s="597" t="str">
        <f>IF('(入力順➀)基本情報入力シート'!W71="","",'(入力順➀)基本情報入力シート'!W71)</f>
        <v/>
      </c>
      <c r="O50" s="592" t="str">
        <f>IF('(入力順➀)基本情報入力シート'!X71="","",'(入力順➀)基本情報入力シート'!X71)</f>
        <v/>
      </c>
      <c r="P50" s="598" t="str">
        <f>IF('(入力順➀)基本情報入力シート'!Y71="","",'(入力順➀)基本情報入力シート'!Y71)</f>
        <v/>
      </c>
      <c r="Q50" s="599" t="str">
        <f>IF('(入力順➀)基本情報入力シート'!Z71="","",'(入力順➀)基本情報入力シート'!Z71)</f>
        <v/>
      </c>
      <c r="R50" s="600" t="str">
        <f>IF('(入力順➀)基本情報入力シート'!AA71="","",'(入力順➀)基本情報入力シート'!AA71)</f>
        <v/>
      </c>
      <c r="S50" s="601"/>
      <c r="T50" s="602"/>
      <c r="U50" s="603" t="str">
        <f>IF(P50="","",VLOOKUP(P50,【参考】数式用!$A$5:$I$38,MATCH(T50,【参考】数式用!$C$4:$G$4,0)+2,0))</f>
        <v/>
      </c>
      <c r="V50" s="237" t="s">
        <v>201</v>
      </c>
      <c r="W50" s="604"/>
      <c r="X50" s="234" t="s">
        <v>202</v>
      </c>
      <c r="Y50" s="604"/>
      <c r="Z50" s="386" t="s">
        <v>203</v>
      </c>
      <c r="AA50" s="605"/>
      <c r="AB50" s="234" t="s">
        <v>202</v>
      </c>
      <c r="AC50" s="605"/>
      <c r="AD50" s="234" t="s">
        <v>204</v>
      </c>
      <c r="AE50" s="606" t="s">
        <v>205</v>
      </c>
      <c r="AF50" s="607" t="str">
        <f t="shared" si="3"/>
        <v/>
      </c>
      <c r="AG50" s="608" t="s">
        <v>206</v>
      </c>
      <c r="AH50" s="609" t="str">
        <f t="shared" si="1"/>
        <v/>
      </c>
    </row>
    <row r="51" spans="1:34" ht="36.75" customHeight="1">
      <c r="A51" s="592">
        <f t="shared" si="4"/>
        <v>40</v>
      </c>
      <c r="B51" s="593" t="str">
        <f>IF('(入力順➀)基本情報入力シート'!C72="","",'(入力順➀)基本情報入力シート'!C72)</f>
        <v/>
      </c>
      <c r="C51" s="594" t="str">
        <f>IF('(入力順➀)基本情報入力シート'!D72="","",'(入力順➀)基本情報入力シート'!D72)</f>
        <v/>
      </c>
      <c r="D51" s="595" t="str">
        <f>IF('(入力順➀)基本情報入力シート'!E72="","",'(入力順➀)基本情報入力シート'!E72)</f>
        <v/>
      </c>
      <c r="E51" s="595" t="str">
        <f>IF('(入力順➀)基本情報入力シート'!F72="","",'(入力順➀)基本情報入力シート'!F72)</f>
        <v/>
      </c>
      <c r="F51" s="595" t="str">
        <f>IF('(入力順➀)基本情報入力シート'!G72="","",'(入力順➀)基本情報入力シート'!G72)</f>
        <v/>
      </c>
      <c r="G51" s="595" t="str">
        <f>IF('(入力順➀)基本情報入力シート'!H72="","",'(入力順➀)基本情報入力シート'!H72)</f>
        <v/>
      </c>
      <c r="H51" s="595" t="str">
        <f>IF('(入力順➀)基本情報入力シート'!I72="","",'(入力順➀)基本情報入力シート'!I72)</f>
        <v/>
      </c>
      <c r="I51" s="595" t="str">
        <f>IF('(入力順➀)基本情報入力シート'!J72="","",'(入力順➀)基本情報入力シート'!J72)</f>
        <v/>
      </c>
      <c r="J51" s="595" t="str">
        <f>IF('(入力順➀)基本情報入力シート'!K72="","",'(入力順➀)基本情報入力シート'!K72)</f>
        <v/>
      </c>
      <c r="K51" s="596" t="str">
        <f>IF('(入力順➀)基本情報入力シート'!L72="","",'(入力順➀)基本情報入力シート'!L72)</f>
        <v/>
      </c>
      <c r="L51" s="597" t="str">
        <f>IF('(入力順➀)基本情報入力シート'!M72="","",'(入力順➀)基本情報入力シート'!M72)</f>
        <v/>
      </c>
      <c r="M51" s="597" t="str">
        <f>IF('(入力順➀)基本情報入力シート'!R72="","",'(入力順➀)基本情報入力シート'!R72)</f>
        <v/>
      </c>
      <c r="N51" s="597" t="str">
        <f>IF('(入力順➀)基本情報入力シート'!W72="","",'(入力順➀)基本情報入力シート'!W72)</f>
        <v/>
      </c>
      <c r="O51" s="592" t="str">
        <f>IF('(入力順➀)基本情報入力シート'!X72="","",'(入力順➀)基本情報入力シート'!X72)</f>
        <v/>
      </c>
      <c r="P51" s="598" t="str">
        <f>IF('(入力順➀)基本情報入力シート'!Y72="","",'(入力順➀)基本情報入力シート'!Y72)</f>
        <v/>
      </c>
      <c r="Q51" s="599" t="str">
        <f>IF('(入力順➀)基本情報入力シート'!Z72="","",'(入力順➀)基本情報入力シート'!Z72)</f>
        <v/>
      </c>
      <c r="R51" s="600" t="str">
        <f>IF('(入力順➀)基本情報入力シート'!AA72="","",'(入力順➀)基本情報入力シート'!AA72)</f>
        <v/>
      </c>
      <c r="S51" s="601"/>
      <c r="T51" s="602"/>
      <c r="U51" s="603" t="str">
        <f>IF(P51="","",VLOOKUP(P51,【参考】数式用!$A$5:$I$38,MATCH(T51,【参考】数式用!$C$4:$G$4,0)+2,0))</f>
        <v/>
      </c>
      <c r="V51" s="237" t="s">
        <v>201</v>
      </c>
      <c r="W51" s="604"/>
      <c r="X51" s="234" t="s">
        <v>202</v>
      </c>
      <c r="Y51" s="604"/>
      <c r="Z51" s="386" t="s">
        <v>203</v>
      </c>
      <c r="AA51" s="605"/>
      <c r="AB51" s="234" t="s">
        <v>202</v>
      </c>
      <c r="AC51" s="605"/>
      <c r="AD51" s="234" t="s">
        <v>204</v>
      </c>
      <c r="AE51" s="606" t="s">
        <v>205</v>
      </c>
      <c r="AF51" s="607" t="str">
        <f t="shared" si="3"/>
        <v/>
      </c>
      <c r="AG51" s="610" t="s">
        <v>206</v>
      </c>
      <c r="AH51" s="609" t="str">
        <f t="shared" si="1"/>
        <v/>
      </c>
    </row>
    <row r="52" spans="1:34" ht="36.75" customHeight="1">
      <c r="A52" s="592">
        <f t="shared" si="4"/>
        <v>41</v>
      </c>
      <c r="B52" s="593" t="str">
        <f>IF('(入力順➀)基本情報入力シート'!C73="","",'(入力順➀)基本情報入力シート'!C73)</f>
        <v/>
      </c>
      <c r="C52" s="594" t="str">
        <f>IF('(入力順➀)基本情報入力シート'!D73="","",'(入力順➀)基本情報入力シート'!D73)</f>
        <v/>
      </c>
      <c r="D52" s="595" t="str">
        <f>IF('(入力順➀)基本情報入力シート'!E73="","",'(入力順➀)基本情報入力シート'!E73)</f>
        <v/>
      </c>
      <c r="E52" s="595" t="str">
        <f>IF('(入力順➀)基本情報入力シート'!F73="","",'(入力順➀)基本情報入力シート'!F73)</f>
        <v/>
      </c>
      <c r="F52" s="595" t="str">
        <f>IF('(入力順➀)基本情報入力シート'!G73="","",'(入力順➀)基本情報入力シート'!G73)</f>
        <v/>
      </c>
      <c r="G52" s="595" t="str">
        <f>IF('(入力順➀)基本情報入力シート'!H73="","",'(入力順➀)基本情報入力シート'!H73)</f>
        <v/>
      </c>
      <c r="H52" s="595" t="str">
        <f>IF('(入力順➀)基本情報入力シート'!I73="","",'(入力順➀)基本情報入力シート'!I73)</f>
        <v/>
      </c>
      <c r="I52" s="595" t="str">
        <f>IF('(入力順➀)基本情報入力シート'!J73="","",'(入力順➀)基本情報入力シート'!J73)</f>
        <v/>
      </c>
      <c r="J52" s="595" t="str">
        <f>IF('(入力順➀)基本情報入力シート'!K73="","",'(入力順➀)基本情報入力シート'!K73)</f>
        <v/>
      </c>
      <c r="K52" s="596" t="str">
        <f>IF('(入力順➀)基本情報入力シート'!L73="","",'(入力順➀)基本情報入力シート'!L73)</f>
        <v/>
      </c>
      <c r="L52" s="597" t="str">
        <f>IF('(入力順➀)基本情報入力シート'!M73="","",'(入力順➀)基本情報入力シート'!M73)</f>
        <v/>
      </c>
      <c r="M52" s="597" t="str">
        <f>IF('(入力順➀)基本情報入力シート'!R73="","",'(入力順➀)基本情報入力シート'!R73)</f>
        <v/>
      </c>
      <c r="N52" s="597" t="str">
        <f>IF('(入力順➀)基本情報入力シート'!W73="","",'(入力順➀)基本情報入力シート'!W73)</f>
        <v/>
      </c>
      <c r="O52" s="592" t="str">
        <f>IF('(入力順➀)基本情報入力シート'!X73="","",'(入力順➀)基本情報入力シート'!X73)</f>
        <v/>
      </c>
      <c r="P52" s="598" t="str">
        <f>IF('(入力順➀)基本情報入力シート'!Y73="","",'(入力順➀)基本情報入力シート'!Y73)</f>
        <v/>
      </c>
      <c r="Q52" s="599" t="str">
        <f>IF('(入力順➀)基本情報入力シート'!Z73="","",'(入力順➀)基本情報入力シート'!Z73)</f>
        <v/>
      </c>
      <c r="R52" s="600" t="str">
        <f>IF('(入力順➀)基本情報入力シート'!AA73="","",'(入力順➀)基本情報入力シート'!AA73)</f>
        <v/>
      </c>
      <c r="S52" s="601"/>
      <c r="T52" s="602"/>
      <c r="U52" s="603" t="str">
        <f>IF(P52="","",VLOOKUP(P52,【参考】数式用!$A$5:$I$38,MATCH(T52,【参考】数式用!$C$4:$G$4,0)+2,0))</f>
        <v/>
      </c>
      <c r="V52" s="237" t="s">
        <v>201</v>
      </c>
      <c r="W52" s="604"/>
      <c r="X52" s="234" t="s">
        <v>202</v>
      </c>
      <c r="Y52" s="604"/>
      <c r="Z52" s="386" t="s">
        <v>203</v>
      </c>
      <c r="AA52" s="605"/>
      <c r="AB52" s="234" t="s">
        <v>202</v>
      </c>
      <c r="AC52" s="605"/>
      <c r="AD52" s="234" t="s">
        <v>204</v>
      </c>
      <c r="AE52" s="606" t="s">
        <v>205</v>
      </c>
      <c r="AF52" s="607" t="str">
        <f t="shared" si="3"/>
        <v/>
      </c>
      <c r="AG52" s="610" t="s">
        <v>206</v>
      </c>
      <c r="AH52" s="609" t="str">
        <f t="shared" si="1"/>
        <v/>
      </c>
    </row>
    <row r="53" spans="1:34" ht="36.75" customHeight="1">
      <c r="A53" s="592">
        <f t="shared" si="4"/>
        <v>42</v>
      </c>
      <c r="B53" s="593" t="str">
        <f>IF('(入力順➀)基本情報入力シート'!C74="","",'(入力順➀)基本情報入力シート'!C74)</f>
        <v/>
      </c>
      <c r="C53" s="594" t="str">
        <f>IF('(入力順➀)基本情報入力シート'!D74="","",'(入力順➀)基本情報入力シート'!D74)</f>
        <v/>
      </c>
      <c r="D53" s="595" t="str">
        <f>IF('(入力順➀)基本情報入力シート'!E74="","",'(入力順➀)基本情報入力シート'!E74)</f>
        <v/>
      </c>
      <c r="E53" s="595" t="str">
        <f>IF('(入力順➀)基本情報入力シート'!F74="","",'(入力順➀)基本情報入力シート'!F74)</f>
        <v/>
      </c>
      <c r="F53" s="595" t="str">
        <f>IF('(入力順➀)基本情報入力シート'!G74="","",'(入力順➀)基本情報入力シート'!G74)</f>
        <v/>
      </c>
      <c r="G53" s="595" t="str">
        <f>IF('(入力順➀)基本情報入力シート'!H74="","",'(入力順➀)基本情報入力シート'!H74)</f>
        <v/>
      </c>
      <c r="H53" s="595" t="str">
        <f>IF('(入力順➀)基本情報入力シート'!I74="","",'(入力順➀)基本情報入力シート'!I74)</f>
        <v/>
      </c>
      <c r="I53" s="595" t="str">
        <f>IF('(入力順➀)基本情報入力シート'!J74="","",'(入力順➀)基本情報入力シート'!J74)</f>
        <v/>
      </c>
      <c r="J53" s="595" t="str">
        <f>IF('(入力順➀)基本情報入力シート'!K74="","",'(入力順➀)基本情報入力シート'!K74)</f>
        <v/>
      </c>
      <c r="K53" s="596" t="str">
        <f>IF('(入力順➀)基本情報入力シート'!L74="","",'(入力順➀)基本情報入力シート'!L74)</f>
        <v/>
      </c>
      <c r="L53" s="597" t="str">
        <f>IF('(入力順➀)基本情報入力シート'!M74="","",'(入力順➀)基本情報入力シート'!M74)</f>
        <v/>
      </c>
      <c r="M53" s="597" t="str">
        <f>IF('(入力順➀)基本情報入力シート'!R74="","",'(入力順➀)基本情報入力シート'!R74)</f>
        <v/>
      </c>
      <c r="N53" s="597" t="str">
        <f>IF('(入力順➀)基本情報入力シート'!W74="","",'(入力順➀)基本情報入力シート'!W74)</f>
        <v/>
      </c>
      <c r="O53" s="592" t="str">
        <f>IF('(入力順➀)基本情報入力シート'!X74="","",'(入力順➀)基本情報入力シート'!X74)</f>
        <v/>
      </c>
      <c r="P53" s="598" t="str">
        <f>IF('(入力順➀)基本情報入力シート'!Y74="","",'(入力順➀)基本情報入力シート'!Y74)</f>
        <v/>
      </c>
      <c r="Q53" s="599" t="str">
        <f>IF('(入力順➀)基本情報入力シート'!Z74="","",'(入力順➀)基本情報入力シート'!Z74)</f>
        <v/>
      </c>
      <c r="R53" s="600" t="str">
        <f>IF('(入力順➀)基本情報入力シート'!AA74="","",'(入力順➀)基本情報入力シート'!AA74)</f>
        <v/>
      </c>
      <c r="S53" s="601"/>
      <c r="T53" s="602"/>
      <c r="U53" s="603" t="str">
        <f>IF(P53="","",VLOOKUP(P53,【参考】数式用!$A$5:$I$38,MATCH(T53,【参考】数式用!$C$4:$G$4,0)+2,0))</f>
        <v/>
      </c>
      <c r="V53" s="237" t="s">
        <v>201</v>
      </c>
      <c r="W53" s="604"/>
      <c r="X53" s="234" t="s">
        <v>202</v>
      </c>
      <c r="Y53" s="604"/>
      <c r="Z53" s="386" t="s">
        <v>203</v>
      </c>
      <c r="AA53" s="605"/>
      <c r="AB53" s="234" t="s">
        <v>202</v>
      </c>
      <c r="AC53" s="605"/>
      <c r="AD53" s="234" t="s">
        <v>204</v>
      </c>
      <c r="AE53" s="606" t="s">
        <v>205</v>
      </c>
      <c r="AF53" s="607" t="str">
        <f t="shared" si="3"/>
        <v/>
      </c>
      <c r="AG53" s="610" t="s">
        <v>206</v>
      </c>
      <c r="AH53" s="609" t="str">
        <f t="shared" si="1"/>
        <v/>
      </c>
    </row>
    <row r="54" spans="1:34" ht="36.75" customHeight="1">
      <c r="A54" s="592">
        <f t="shared" si="4"/>
        <v>43</v>
      </c>
      <c r="B54" s="593" t="str">
        <f>IF('(入力順➀)基本情報入力シート'!C75="","",'(入力順➀)基本情報入力シート'!C75)</f>
        <v/>
      </c>
      <c r="C54" s="594" t="str">
        <f>IF('(入力順➀)基本情報入力シート'!D75="","",'(入力順➀)基本情報入力シート'!D75)</f>
        <v/>
      </c>
      <c r="D54" s="595" t="str">
        <f>IF('(入力順➀)基本情報入力シート'!E75="","",'(入力順➀)基本情報入力シート'!E75)</f>
        <v/>
      </c>
      <c r="E54" s="595" t="str">
        <f>IF('(入力順➀)基本情報入力シート'!F75="","",'(入力順➀)基本情報入力シート'!F75)</f>
        <v/>
      </c>
      <c r="F54" s="595" t="str">
        <f>IF('(入力順➀)基本情報入力シート'!G75="","",'(入力順➀)基本情報入力シート'!G75)</f>
        <v/>
      </c>
      <c r="G54" s="595" t="str">
        <f>IF('(入力順➀)基本情報入力シート'!H75="","",'(入力順➀)基本情報入力シート'!H75)</f>
        <v/>
      </c>
      <c r="H54" s="595" t="str">
        <f>IF('(入力順➀)基本情報入力シート'!I75="","",'(入力順➀)基本情報入力シート'!I75)</f>
        <v/>
      </c>
      <c r="I54" s="595" t="str">
        <f>IF('(入力順➀)基本情報入力シート'!J75="","",'(入力順➀)基本情報入力シート'!J75)</f>
        <v/>
      </c>
      <c r="J54" s="595" t="str">
        <f>IF('(入力順➀)基本情報入力シート'!K75="","",'(入力順➀)基本情報入力シート'!K75)</f>
        <v/>
      </c>
      <c r="K54" s="596" t="str">
        <f>IF('(入力順➀)基本情報入力シート'!L75="","",'(入力順➀)基本情報入力シート'!L75)</f>
        <v/>
      </c>
      <c r="L54" s="597" t="str">
        <f>IF('(入力順➀)基本情報入力シート'!M75="","",'(入力順➀)基本情報入力シート'!M75)</f>
        <v/>
      </c>
      <c r="M54" s="597" t="str">
        <f>IF('(入力順➀)基本情報入力シート'!R75="","",'(入力順➀)基本情報入力シート'!R75)</f>
        <v/>
      </c>
      <c r="N54" s="597" t="str">
        <f>IF('(入力順➀)基本情報入力シート'!W75="","",'(入力順➀)基本情報入力シート'!W75)</f>
        <v/>
      </c>
      <c r="O54" s="592" t="str">
        <f>IF('(入力順➀)基本情報入力シート'!X75="","",'(入力順➀)基本情報入力シート'!X75)</f>
        <v/>
      </c>
      <c r="P54" s="598" t="str">
        <f>IF('(入力順➀)基本情報入力シート'!Y75="","",'(入力順➀)基本情報入力シート'!Y75)</f>
        <v/>
      </c>
      <c r="Q54" s="599" t="str">
        <f>IF('(入力順➀)基本情報入力シート'!Z75="","",'(入力順➀)基本情報入力シート'!Z75)</f>
        <v/>
      </c>
      <c r="R54" s="600" t="str">
        <f>IF('(入力順➀)基本情報入力シート'!AA75="","",'(入力順➀)基本情報入力シート'!AA75)</f>
        <v/>
      </c>
      <c r="S54" s="601"/>
      <c r="T54" s="602"/>
      <c r="U54" s="603" t="str">
        <f>IF(P54="","",VLOOKUP(P54,【参考】数式用!$A$5:$I$38,MATCH(T54,【参考】数式用!$C$4:$G$4,0)+2,0))</f>
        <v/>
      </c>
      <c r="V54" s="237" t="s">
        <v>201</v>
      </c>
      <c r="W54" s="604"/>
      <c r="X54" s="234" t="s">
        <v>202</v>
      </c>
      <c r="Y54" s="604"/>
      <c r="Z54" s="386" t="s">
        <v>203</v>
      </c>
      <c r="AA54" s="605"/>
      <c r="AB54" s="234" t="s">
        <v>202</v>
      </c>
      <c r="AC54" s="605"/>
      <c r="AD54" s="234" t="s">
        <v>204</v>
      </c>
      <c r="AE54" s="606" t="s">
        <v>205</v>
      </c>
      <c r="AF54" s="607" t="str">
        <f t="shared" si="3"/>
        <v/>
      </c>
      <c r="AG54" s="610" t="s">
        <v>206</v>
      </c>
      <c r="AH54" s="609" t="str">
        <f t="shared" si="1"/>
        <v/>
      </c>
    </row>
    <row r="55" spans="1:34" ht="36.75" customHeight="1">
      <c r="A55" s="592">
        <f t="shared" si="4"/>
        <v>44</v>
      </c>
      <c r="B55" s="593" t="str">
        <f>IF('(入力順➀)基本情報入力シート'!C76="","",'(入力順➀)基本情報入力シート'!C76)</f>
        <v/>
      </c>
      <c r="C55" s="594" t="str">
        <f>IF('(入力順➀)基本情報入力シート'!D76="","",'(入力順➀)基本情報入力シート'!D76)</f>
        <v/>
      </c>
      <c r="D55" s="595" t="str">
        <f>IF('(入力順➀)基本情報入力シート'!E76="","",'(入力順➀)基本情報入力シート'!E76)</f>
        <v/>
      </c>
      <c r="E55" s="595" t="str">
        <f>IF('(入力順➀)基本情報入力シート'!F76="","",'(入力順➀)基本情報入力シート'!F76)</f>
        <v/>
      </c>
      <c r="F55" s="595" t="str">
        <f>IF('(入力順➀)基本情報入力シート'!G76="","",'(入力順➀)基本情報入力シート'!G76)</f>
        <v/>
      </c>
      <c r="G55" s="595" t="str">
        <f>IF('(入力順➀)基本情報入力シート'!H76="","",'(入力順➀)基本情報入力シート'!H76)</f>
        <v/>
      </c>
      <c r="H55" s="595" t="str">
        <f>IF('(入力順➀)基本情報入力シート'!I76="","",'(入力順➀)基本情報入力シート'!I76)</f>
        <v/>
      </c>
      <c r="I55" s="595" t="str">
        <f>IF('(入力順➀)基本情報入力シート'!J76="","",'(入力順➀)基本情報入力シート'!J76)</f>
        <v/>
      </c>
      <c r="J55" s="595" t="str">
        <f>IF('(入力順➀)基本情報入力シート'!K76="","",'(入力順➀)基本情報入力シート'!K76)</f>
        <v/>
      </c>
      <c r="K55" s="596" t="str">
        <f>IF('(入力順➀)基本情報入力シート'!L76="","",'(入力順➀)基本情報入力シート'!L76)</f>
        <v/>
      </c>
      <c r="L55" s="597" t="str">
        <f>IF('(入力順➀)基本情報入力シート'!M76="","",'(入力順➀)基本情報入力シート'!M76)</f>
        <v/>
      </c>
      <c r="M55" s="597" t="str">
        <f>IF('(入力順➀)基本情報入力シート'!R76="","",'(入力順➀)基本情報入力シート'!R76)</f>
        <v/>
      </c>
      <c r="N55" s="597" t="str">
        <f>IF('(入力順➀)基本情報入力シート'!W76="","",'(入力順➀)基本情報入力シート'!W76)</f>
        <v/>
      </c>
      <c r="O55" s="592" t="str">
        <f>IF('(入力順➀)基本情報入力シート'!X76="","",'(入力順➀)基本情報入力シート'!X76)</f>
        <v/>
      </c>
      <c r="P55" s="598" t="str">
        <f>IF('(入力順➀)基本情報入力シート'!Y76="","",'(入力順➀)基本情報入力シート'!Y76)</f>
        <v/>
      </c>
      <c r="Q55" s="599" t="str">
        <f>IF('(入力順➀)基本情報入力シート'!Z76="","",'(入力順➀)基本情報入力シート'!Z76)</f>
        <v/>
      </c>
      <c r="R55" s="600" t="str">
        <f>IF('(入力順➀)基本情報入力シート'!AA76="","",'(入力順➀)基本情報入力シート'!AA76)</f>
        <v/>
      </c>
      <c r="S55" s="601"/>
      <c r="T55" s="602"/>
      <c r="U55" s="603" t="str">
        <f>IF(P55="","",VLOOKUP(P55,【参考】数式用!$A$5:$I$38,MATCH(T55,【参考】数式用!$C$4:$G$4,0)+2,0))</f>
        <v/>
      </c>
      <c r="V55" s="237" t="s">
        <v>201</v>
      </c>
      <c r="W55" s="604"/>
      <c r="X55" s="234" t="s">
        <v>202</v>
      </c>
      <c r="Y55" s="604"/>
      <c r="Z55" s="386" t="s">
        <v>203</v>
      </c>
      <c r="AA55" s="605"/>
      <c r="AB55" s="234" t="s">
        <v>202</v>
      </c>
      <c r="AC55" s="605"/>
      <c r="AD55" s="234" t="s">
        <v>204</v>
      </c>
      <c r="AE55" s="606" t="s">
        <v>205</v>
      </c>
      <c r="AF55" s="607" t="str">
        <f t="shared" si="3"/>
        <v/>
      </c>
      <c r="AG55" s="610" t="s">
        <v>206</v>
      </c>
      <c r="AH55" s="609" t="str">
        <f t="shared" si="1"/>
        <v/>
      </c>
    </row>
    <row r="56" spans="1:34" ht="36.75" customHeight="1">
      <c r="A56" s="592">
        <f t="shared" si="4"/>
        <v>45</v>
      </c>
      <c r="B56" s="593" t="str">
        <f>IF('(入力順➀)基本情報入力シート'!C77="","",'(入力順➀)基本情報入力シート'!C77)</f>
        <v/>
      </c>
      <c r="C56" s="594" t="str">
        <f>IF('(入力順➀)基本情報入力シート'!D77="","",'(入力順➀)基本情報入力シート'!D77)</f>
        <v/>
      </c>
      <c r="D56" s="595" t="str">
        <f>IF('(入力順➀)基本情報入力シート'!E77="","",'(入力順➀)基本情報入力シート'!E77)</f>
        <v/>
      </c>
      <c r="E56" s="595" t="str">
        <f>IF('(入力順➀)基本情報入力シート'!F77="","",'(入力順➀)基本情報入力シート'!F77)</f>
        <v/>
      </c>
      <c r="F56" s="595" t="str">
        <f>IF('(入力順➀)基本情報入力シート'!G77="","",'(入力順➀)基本情報入力シート'!G77)</f>
        <v/>
      </c>
      <c r="G56" s="595" t="str">
        <f>IF('(入力順➀)基本情報入力シート'!H77="","",'(入力順➀)基本情報入力シート'!H77)</f>
        <v/>
      </c>
      <c r="H56" s="595" t="str">
        <f>IF('(入力順➀)基本情報入力シート'!I77="","",'(入力順➀)基本情報入力シート'!I77)</f>
        <v/>
      </c>
      <c r="I56" s="595" t="str">
        <f>IF('(入力順➀)基本情報入力シート'!J77="","",'(入力順➀)基本情報入力シート'!J77)</f>
        <v/>
      </c>
      <c r="J56" s="595" t="str">
        <f>IF('(入力順➀)基本情報入力シート'!K77="","",'(入力順➀)基本情報入力シート'!K77)</f>
        <v/>
      </c>
      <c r="K56" s="596" t="str">
        <f>IF('(入力順➀)基本情報入力シート'!L77="","",'(入力順➀)基本情報入力シート'!L77)</f>
        <v/>
      </c>
      <c r="L56" s="597" t="str">
        <f>IF('(入力順➀)基本情報入力シート'!M77="","",'(入力順➀)基本情報入力シート'!M77)</f>
        <v/>
      </c>
      <c r="M56" s="597" t="str">
        <f>IF('(入力順➀)基本情報入力シート'!R77="","",'(入力順➀)基本情報入力シート'!R77)</f>
        <v/>
      </c>
      <c r="N56" s="597" t="str">
        <f>IF('(入力順➀)基本情報入力シート'!W77="","",'(入力順➀)基本情報入力シート'!W77)</f>
        <v/>
      </c>
      <c r="O56" s="592" t="str">
        <f>IF('(入力順➀)基本情報入力シート'!X77="","",'(入力順➀)基本情報入力シート'!X77)</f>
        <v/>
      </c>
      <c r="P56" s="598" t="str">
        <f>IF('(入力順➀)基本情報入力シート'!Y77="","",'(入力順➀)基本情報入力シート'!Y77)</f>
        <v/>
      </c>
      <c r="Q56" s="599" t="str">
        <f>IF('(入力順➀)基本情報入力シート'!Z77="","",'(入力順➀)基本情報入力シート'!Z77)</f>
        <v/>
      </c>
      <c r="R56" s="600" t="str">
        <f>IF('(入力順➀)基本情報入力シート'!AA77="","",'(入力順➀)基本情報入力シート'!AA77)</f>
        <v/>
      </c>
      <c r="S56" s="601"/>
      <c r="T56" s="602"/>
      <c r="U56" s="603" t="str">
        <f>IF(P56="","",VLOOKUP(P56,【参考】数式用!$A$5:$I$38,MATCH(T56,【参考】数式用!$C$4:$G$4,0)+2,0))</f>
        <v/>
      </c>
      <c r="V56" s="237" t="s">
        <v>201</v>
      </c>
      <c r="W56" s="604"/>
      <c r="X56" s="234" t="s">
        <v>202</v>
      </c>
      <c r="Y56" s="604"/>
      <c r="Z56" s="386" t="s">
        <v>203</v>
      </c>
      <c r="AA56" s="605"/>
      <c r="AB56" s="234" t="s">
        <v>202</v>
      </c>
      <c r="AC56" s="605"/>
      <c r="AD56" s="234" t="s">
        <v>204</v>
      </c>
      <c r="AE56" s="606" t="s">
        <v>205</v>
      </c>
      <c r="AF56" s="607" t="str">
        <f t="shared" si="3"/>
        <v/>
      </c>
      <c r="AG56" s="610" t="s">
        <v>206</v>
      </c>
      <c r="AH56" s="609" t="str">
        <f t="shared" si="1"/>
        <v/>
      </c>
    </row>
    <row r="57" spans="1:34" ht="36.75" customHeight="1">
      <c r="A57" s="592">
        <f t="shared" si="4"/>
        <v>46</v>
      </c>
      <c r="B57" s="593" t="str">
        <f>IF('(入力順➀)基本情報入力シート'!C78="","",'(入力順➀)基本情報入力シート'!C78)</f>
        <v/>
      </c>
      <c r="C57" s="594" t="str">
        <f>IF('(入力順➀)基本情報入力シート'!D78="","",'(入力順➀)基本情報入力シート'!D78)</f>
        <v/>
      </c>
      <c r="D57" s="595" t="str">
        <f>IF('(入力順➀)基本情報入力シート'!E78="","",'(入力順➀)基本情報入力シート'!E78)</f>
        <v/>
      </c>
      <c r="E57" s="595" t="str">
        <f>IF('(入力順➀)基本情報入力シート'!F78="","",'(入力順➀)基本情報入力シート'!F78)</f>
        <v/>
      </c>
      <c r="F57" s="595" t="str">
        <f>IF('(入力順➀)基本情報入力シート'!G78="","",'(入力順➀)基本情報入力シート'!G78)</f>
        <v/>
      </c>
      <c r="G57" s="595" t="str">
        <f>IF('(入力順➀)基本情報入力シート'!H78="","",'(入力順➀)基本情報入力シート'!H78)</f>
        <v/>
      </c>
      <c r="H57" s="595" t="str">
        <f>IF('(入力順➀)基本情報入力シート'!I78="","",'(入力順➀)基本情報入力シート'!I78)</f>
        <v/>
      </c>
      <c r="I57" s="595" t="str">
        <f>IF('(入力順➀)基本情報入力シート'!J78="","",'(入力順➀)基本情報入力シート'!J78)</f>
        <v/>
      </c>
      <c r="J57" s="595" t="str">
        <f>IF('(入力順➀)基本情報入力シート'!K78="","",'(入力順➀)基本情報入力シート'!K78)</f>
        <v/>
      </c>
      <c r="K57" s="596" t="str">
        <f>IF('(入力順➀)基本情報入力シート'!L78="","",'(入力順➀)基本情報入力シート'!L78)</f>
        <v/>
      </c>
      <c r="L57" s="597" t="str">
        <f>IF('(入力順➀)基本情報入力シート'!M78="","",'(入力順➀)基本情報入力シート'!M78)</f>
        <v/>
      </c>
      <c r="M57" s="597" t="str">
        <f>IF('(入力順➀)基本情報入力シート'!R78="","",'(入力順➀)基本情報入力シート'!R78)</f>
        <v/>
      </c>
      <c r="N57" s="597" t="str">
        <f>IF('(入力順➀)基本情報入力シート'!W78="","",'(入力順➀)基本情報入力シート'!W78)</f>
        <v/>
      </c>
      <c r="O57" s="592" t="str">
        <f>IF('(入力順➀)基本情報入力シート'!X78="","",'(入力順➀)基本情報入力シート'!X78)</f>
        <v/>
      </c>
      <c r="P57" s="598" t="str">
        <f>IF('(入力順➀)基本情報入力シート'!Y78="","",'(入力順➀)基本情報入力シート'!Y78)</f>
        <v/>
      </c>
      <c r="Q57" s="599" t="str">
        <f>IF('(入力順➀)基本情報入力シート'!Z78="","",'(入力順➀)基本情報入力シート'!Z78)</f>
        <v/>
      </c>
      <c r="R57" s="600" t="str">
        <f>IF('(入力順➀)基本情報入力シート'!AA78="","",'(入力順➀)基本情報入力シート'!AA78)</f>
        <v/>
      </c>
      <c r="S57" s="601"/>
      <c r="T57" s="602"/>
      <c r="U57" s="603" t="str">
        <f>IF(P57="","",VLOOKUP(P57,【参考】数式用!$A$5:$I$38,MATCH(T57,【参考】数式用!$C$4:$G$4,0)+2,0))</f>
        <v/>
      </c>
      <c r="V57" s="237" t="s">
        <v>201</v>
      </c>
      <c r="W57" s="604"/>
      <c r="X57" s="234" t="s">
        <v>202</v>
      </c>
      <c r="Y57" s="604"/>
      <c r="Z57" s="386" t="s">
        <v>203</v>
      </c>
      <c r="AA57" s="605"/>
      <c r="AB57" s="234" t="s">
        <v>202</v>
      </c>
      <c r="AC57" s="605"/>
      <c r="AD57" s="234" t="s">
        <v>204</v>
      </c>
      <c r="AE57" s="606" t="s">
        <v>205</v>
      </c>
      <c r="AF57" s="607" t="str">
        <f t="shared" si="3"/>
        <v/>
      </c>
      <c r="AG57" s="610" t="s">
        <v>206</v>
      </c>
      <c r="AH57" s="609" t="str">
        <f t="shared" si="1"/>
        <v/>
      </c>
    </row>
    <row r="58" spans="1:34" ht="36.75" customHeight="1">
      <c r="A58" s="592">
        <f t="shared" si="4"/>
        <v>47</v>
      </c>
      <c r="B58" s="593" t="str">
        <f>IF('(入力順➀)基本情報入力シート'!C79="","",'(入力順➀)基本情報入力シート'!C79)</f>
        <v/>
      </c>
      <c r="C58" s="594" t="str">
        <f>IF('(入力順➀)基本情報入力シート'!D79="","",'(入力順➀)基本情報入力シート'!D79)</f>
        <v/>
      </c>
      <c r="D58" s="595" t="str">
        <f>IF('(入力順➀)基本情報入力シート'!E79="","",'(入力順➀)基本情報入力シート'!E79)</f>
        <v/>
      </c>
      <c r="E58" s="595" t="str">
        <f>IF('(入力順➀)基本情報入力シート'!F79="","",'(入力順➀)基本情報入力シート'!F79)</f>
        <v/>
      </c>
      <c r="F58" s="595" t="str">
        <f>IF('(入力順➀)基本情報入力シート'!G79="","",'(入力順➀)基本情報入力シート'!G79)</f>
        <v/>
      </c>
      <c r="G58" s="595" t="str">
        <f>IF('(入力順➀)基本情報入力シート'!H79="","",'(入力順➀)基本情報入力シート'!H79)</f>
        <v/>
      </c>
      <c r="H58" s="595" t="str">
        <f>IF('(入力順➀)基本情報入力シート'!I79="","",'(入力順➀)基本情報入力シート'!I79)</f>
        <v/>
      </c>
      <c r="I58" s="595" t="str">
        <f>IF('(入力順➀)基本情報入力シート'!J79="","",'(入力順➀)基本情報入力シート'!J79)</f>
        <v/>
      </c>
      <c r="J58" s="595" t="str">
        <f>IF('(入力順➀)基本情報入力シート'!K79="","",'(入力順➀)基本情報入力シート'!K79)</f>
        <v/>
      </c>
      <c r="K58" s="596" t="str">
        <f>IF('(入力順➀)基本情報入力シート'!L79="","",'(入力順➀)基本情報入力シート'!L79)</f>
        <v/>
      </c>
      <c r="L58" s="597" t="str">
        <f>IF('(入力順➀)基本情報入力シート'!M79="","",'(入力順➀)基本情報入力シート'!M79)</f>
        <v/>
      </c>
      <c r="M58" s="597" t="str">
        <f>IF('(入力順➀)基本情報入力シート'!R79="","",'(入力順➀)基本情報入力シート'!R79)</f>
        <v/>
      </c>
      <c r="N58" s="597" t="str">
        <f>IF('(入力順➀)基本情報入力シート'!W79="","",'(入力順➀)基本情報入力シート'!W79)</f>
        <v/>
      </c>
      <c r="O58" s="592" t="str">
        <f>IF('(入力順➀)基本情報入力シート'!X79="","",'(入力順➀)基本情報入力シート'!X79)</f>
        <v/>
      </c>
      <c r="P58" s="598" t="str">
        <f>IF('(入力順➀)基本情報入力シート'!Y79="","",'(入力順➀)基本情報入力シート'!Y79)</f>
        <v/>
      </c>
      <c r="Q58" s="599" t="str">
        <f>IF('(入力順➀)基本情報入力シート'!Z79="","",'(入力順➀)基本情報入力シート'!Z79)</f>
        <v/>
      </c>
      <c r="R58" s="600" t="str">
        <f>IF('(入力順➀)基本情報入力シート'!AA79="","",'(入力順➀)基本情報入力シート'!AA79)</f>
        <v/>
      </c>
      <c r="S58" s="601"/>
      <c r="T58" s="602"/>
      <c r="U58" s="603" t="str">
        <f>IF(P58="","",VLOOKUP(P58,【参考】数式用!$A$5:$I$38,MATCH(T58,【参考】数式用!$C$4:$G$4,0)+2,0))</f>
        <v/>
      </c>
      <c r="V58" s="237" t="s">
        <v>201</v>
      </c>
      <c r="W58" s="604"/>
      <c r="X58" s="234" t="s">
        <v>202</v>
      </c>
      <c r="Y58" s="604"/>
      <c r="Z58" s="386" t="s">
        <v>203</v>
      </c>
      <c r="AA58" s="605"/>
      <c r="AB58" s="234" t="s">
        <v>202</v>
      </c>
      <c r="AC58" s="605"/>
      <c r="AD58" s="234" t="s">
        <v>204</v>
      </c>
      <c r="AE58" s="606" t="s">
        <v>205</v>
      </c>
      <c r="AF58" s="607" t="str">
        <f t="shared" si="3"/>
        <v/>
      </c>
      <c r="AG58" s="610" t="s">
        <v>206</v>
      </c>
      <c r="AH58" s="609" t="str">
        <f t="shared" si="1"/>
        <v/>
      </c>
    </row>
    <row r="59" spans="1:34" ht="36.75" customHeight="1">
      <c r="A59" s="592">
        <f t="shared" si="4"/>
        <v>48</v>
      </c>
      <c r="B59" s="593" t="str">
        <f>IF('(入力順➀)基本情報入力シート'!C80="","",'(入力順➀)基本情報入力シート'!C80)</f>
        <v/>
      </c>
      <c r="C59" s="594" t="str">
        <f>IF('(入力順➀)基本情報入力シート'!D80="","",'(入力順➀)基本情報入力シート'!D80)</f>
        <v/>
      </c>
      <c r="D59" s="595" t="str">
        <f>IF('(入力順➀)基本情報入力シート'!E80="","",'(入力順➀)基本情報入力シート'!E80)</f>
        <v/>
      </c>
      <c r="E59" s="595" t="str">
        <f>IF('(入力順➀)基本情報入力シート'!F80="","",'(入力順➀)基本情報入力シート'!F80)</f>
        <v/>
      </c>
      <c r="F59" s="595" t="str">
        <f>IF('(入力順➀)基本情報入力シート'!G80="","",'(入力順➀)基本情報入力シート'!G80)</f>
        <v/>
      </c>
      <c r="G59" s="595" t="str">
        <f>IF('(入力順➀)基本情報入力シート'!H80="","",'(入力順➀)基本情報入力シート'!H80)</f>
        <v/>
      </c>
      <c r="H59" s="595" t="str">
        <f>IF('(入力順➀)基本情報入力シート'!I80="","",'(入力順➀)基本情報入力シート'!I80)</f>
        <v/>
      </c>
      <c r="I59" s="595" t="str">
        <f>IF('(入力順➀)基本情報入力シート'!J80="","",'(入力順➀)基本情報入力シート'!J80)</f>
        <v/>
      </c>
      <c r="J59" s="595" t="str">
        <f>IF('(入力順➀)基本情報入力シート'!K80="","",'(入力順➀)基本情報入力シート'!K80)</f>
        <v/>
      </c>
      <c r="K59" s="596" t="str">
        <f>IF('(入力順➀)基本情報入力シート'!L80="","",'(入力順➀)基本情報入力シート'!L80)</f>
        <v/>
      </c>
      <c r="L59" s="597" t="str">
        <f>IF('(入力順➀)基本情報入力シート'!M80="","",'(入力順➀)基本情報入力シート'!M80)</f>
        <v/>
      </c>
      <c r="M59" s="597" t="str">
        <f>IF('(入力順➀)基本情報入力シート'!R80="","",'(入力順➀)基本情報入力シート'!R80)</f>
        <v/>
      </c>
      <c r="N59" s="597" t="str">
        <f>IF('(入力順➀)基本情報入力シート'!W80="","",'(入力順➀)基本情報入力シート'!W80)</f>
        <v/>
      </c>
      <c r="O59" s="592" t="str">
        <f>IF('(入力順➀)基本情報入力シート'!X80="","",'(入力順➀)基本情報入力シート'!X80)</f>
        <v/>
      </c>
      <c r="P59" s="598" t="str">
        <f>IF('(入力順➀)基本情報入力シート'!Y80="","",'(入力順➀)基本情報入力シート'!Y80)</f>
        <v/>
      </c>
      <c r="Q59" s="599" t="str">
        <f>IF('(入力順➀)基本情報入力シート'!Z80="","",'(入力順➀)基本情報入力シート'!Z80)</f>
        <v/>
      </c>
      <c r="R59" s="600" t="str">
        <f>IF('(入力順➀)基本情報入力シート'!AA80="","",'(入力順➀)基本情報入力シート'!AA80)</f>
        <v/>
      </c>
      <c r="S59" s="601"/>
      <c r="T59" s="602"/>
      <c r="U59" s="603" t="str">
        <f>IF(P59="","",VLOOKUP(P59,【参考】数式用!$A$5:$I$38,MATCH(T59,【参考】数式用!$C$4:$G$4,0)+2,0))</f>
        <v/>
      </c>
      <c r="V59" s="237" t="s">
        <v>201</v>
      </c>
      <c r="W59" s="604"/>
      <c r="X59" s="234" t="s">
        <v>202</v>
      </c>
      <c r="Y59" s="604"/>
      <c r="Z59" s="386" t="s">
        <v>203</v>
      </c>
      <c r="AA59" s="605"/>
      <c r="AB59" s="234" t="s">
        <v>202</v>
      </c>
      <c r="AC59" s="605"/>
      <c r="AD59" s="234" t="s">
        <v>204</v>
      </c>
      <c r="AE59" s="606" t="s">
        <v>205</v>
      </c>
      <c r="AF59" s="607" t="str">
        <f t="shared" si="3"/>
        <v/>
      </c>
      <c r="AG59" s="610" t="s">
        <v>206</v>
      </c>
      <c r="AH59" s="609" t="str">
        <f t="shared" si="1"/>
        <v/>
      </c>
    </row>
    <row r="60" spans="1:34" ht="36.75" customHeight="1">
      <c r="A60" s="592">
        <f t="shared" si="4"/>
        <v>49</v>
      </c>
      <c r="B60" s="593" t="str">
        <f>IF('(入力順➀)基本情報入力シート'!C81="","",'(入力順➀)基本情報入力シート'!C81)</f>
        <v/>
      </c>
      <c r="C60" s="594" t="str">
        <f>IF('(入力順➀)基本情報入力シート'!D81="","",'(入力順➀)基本情報入力シート'!D81)</f>
        <v/>
      </c>
      <c r="D60" s="595" t="str">
        <f>IF('(入力順➀)基本情報入力シート'!E81="","",'(入力順➀)基本情報入力シート'!E81)</f>
        <v/>
      </c>
      <c r="E60" s="595" t="str">
        <f>IF('(入力順➀)基本情報入力シート'!F81="","",'(入力順➀)基本情報入力シート'!F81)</f>
        <v/>
      </c>
      <c r="F60" s="595" t="str">
        <f>IF('(入力順➀)基本情報入力シート'!G81="","",'(入力順➀)基本情報入力シート'!G81)</f>
        <v/>
      </c>
      <c r="G60" s="595" t="str">
        <f>IF('(入力順➀)基本情報入力シート'!H81="","",'(入力順➀)基本情報入力シート'!H81)</f>
        <v/>
      </c>
      <c r="H60" s="595" t="str">
        <f>IF('(入力順➀)基本情報入力シート'!I81="","",'(入力順➀)基本情報入力シート'!I81)</f>
        <v/>
      </c>
      <c r="I60" s="595" t="str">
        <f>IF('(入力順➀)基本情報入力シート'!J81="","",'(入力順➀)基本情報入力シート'!J81)</f>
        <v/>
      </c>
      <c r="J60" s="595" t="str">
        <f>IF('(入力順➀)基本情報入力シート'!K81="","",'(入力順➀)基本情報入力シート'!K81)</f>
        <v/>
      </c>
      <c r="K60" s="596" t="str">
        <f>IF('(入力順➀)基本情報入力シート'!L81="","",'(入力順➀)基本情報入力シート'!L81)</f>
        <v/>
      </c>
      <c r="L60" s="597" t="str">
        <f>IF('(入力順➀)基本情報入力シート'!M81="","",'(入力順➀)基本情報入力シート'!M81)</f>
        <v/>
      </c>
      <c r="M60" s="597" t="str">
        <f>IF('(入力順➀)基本情報入力シート'!R81="","",'(入力順➀)基本情報入力シート'!R81)</f>
        <v/>
      </c>
      <c r="N60" s="597" t="str">
        <f>IF('(入力順➀)基本情報入力シート'!W81="","",'(入力順➀)基本情報入力シート'!W81)</f>
        <v/>
      </c>
      <c r="O60" s="592" t="str">
        <f>IF('(入力順➀)基本情報入力シート'!X81="","",'(入力順➀)基本情報入力シート'!X81)</f>
        <v/>
      </c>
      <c r="P60" s="598" t="str">
        <f>IF('(入力順➀)基本情報入力シート'!Y81="","",'(入力順➀)基本情報入力シート'!Y81)</f>
        <v/>
      </c>
      <c r="Q60" s="599" t="str">
        <f>IF('(入力順➀)基本情報入力シート'!Z81="","",'(入力順➀)基本情報入力シート'!Z81)</f>
        <v/>
      </c>
      <c r="R60" s="600" t="str">
        <f>IF('(入力順➀)基本情報入力シート'!AA81="","",'(入力順➀)基本情報入力シート'!AA81)</f>
        <v/>
      </c>
      <c r="S60" s="601"/>
      <c r="T60" s="602"/>
      <c r="U60" s="603" t="str">
        <f>IF(P60="","",VLOOKUP(P60,【参考】数式用!$A$5:$I$38,MATCH(T60,【参考】数式用!$C$4:$G$4,0)+2,0))</f>
        <v/>
      </c>
      <c r="V60" s="237" t="s">
        <v>201</v>
      </c>
      <c r="W60" s="604"/>
      <c r="X60" s="234" t="s">
        <v>202</v>
      </c>
      <c r="Y60" s="604"/>
      <c r="Z60" s="386" t="s">
        <v>203</v>
      </c>
      <c r="AA60" s="605"/>
      <c r="AB60" s="234" t="s">
        <v>202</v>
      </c>
      <c r="AC60" s="605"/>
      <c r="AD60" s="234" t="s">
        <v>204</v>
      </c>
      <c r="AE60" s="606" t="s">
        <v>205</v>
      </c>
      <c r="AF60" s="607" t="str">
        <f t="shared" si="3"/>
        <v/>
      </c>
      <c r="AG60" s="610" t="s">
        <v>206</v>
      </c>
      <c r="AH60" s="609" t="str">
        <f t="shared" si="1"/>
        <v/>
      </c>
    </row>
    <row r="61" spans="1:34" ht="36.75" customHeight="1">
      <c r="A61" s="592">
        <f t="shared" si="4"/>
        <v>50</v>
      </c>
      <c r="B61" s="593" t="str">
        <f>IF('(入力順➀)基本情報入力シート'!C82="","",'(入力順➀)基本情報入力シート'!C82)</f>
        <v/>
      </c>
      <c r="C61" s="594" t="str">
        <f>IF('(入力順➀)基本情報入力シート'!D82="","",'(入力順➀)基本情報入力シート'!D82)</f>
        <v/>
      </c>
      <c r="D61" s="595" t="str">
        <f>IF('(入力順➀)基本情報入力シート'!E82="","",'(入力順➀)基本情報入力シート'!E82)</f>
        <v/>
      </c>
      <c r="E61" s="595" t="str">
        <f>IF('(入力順➀)基本情報入力シート'!F82="","",'(入力順➀)基本情報入力シート'!F82)</f>
        <v/>
      </c>
      <c r="F61" s="595" t="str">
        <f>IF('(入力順➀)基本情報入力シート'!G82="","",'(入力順➀)基本情報入力シート'!G82)</f>
        <v/>
      </c>
      <c r="G61" s="595" t="str">
        <f>IF('(入力順➀)基本情報入力シート'!H82="","",'(入力順➀)基本情報入力シート'!H82)</f>
        <v/>
      </c>
      <c r="H61" s="595" t="str">
        <f>IF('(入力順➀)基本情報入力シート'!I82="","",'(入力順➀)基本情報入力シート'!I82)</f>
        <v/>
      </c>
      <c r="I61" s="595" t="str">
        <f>IF('(入力順➀)基本情報入力シート'!J82="","",'(入力順➀)基本情報入力シート'!J82)</f>
        <v/>
      </c>
      <c r="J61" s="595" t="str">
        <f>IF('(入力順➀)基本情報入力シート'!K82="","",'(入力順➀)基本情報入力シート'!K82)</f>
        <v/>
      </c>
      <c r="K61" s="596" t="str">
        <f>IF('(入力順➀)基本情報入力シート'!L82="","",'(入力順➀)基本情報入力シート'!L82)</f>
        <v/>
      </c>
      <c r="L61" s="597" t="str">
        <f>IF('(入力順➀)基本情報入力シート'!M82="","",'(入力順➀)基本情報入力シート'!M82)</f>
        <v/>
      </c>
      <c r="M61" s="597" t="str">
        <f>IF('(入力順➀)基本情報入力シート'!R82="","",'(入力順➀)基本情報入力シート'!R82)</f>
        <v/>
      </c>
      <c r="N61" s="597" t="str">
        <f>IF('(入力順➀)基本情報入力シート'!W82="","",'(入力順➀)基本情報入力シート'!W82)</f>
        <v/>
      </c>
      <c r="O61" s="592" t="str">
        <f>IF('(入力順➀)基本情報入力シート'!X82="","",'(入力順➀)基本情報入力シート'!X82)</f>
        <v/>
      </c>
      <c r="P61" s="598" t="str">
        <f>IF('(入力順➀)基本情報入力シート'!Y82="","",'(入力順➀)基本情報入力シート'!Y82)</f>
        <v/>
      </c>
      <c r="Q61" s="599" t="str">
        <f>IF('(入力順➀)基本情報入力シート'!Z82="","",'(入力順➀)基本情報入力シート'!Z82)</f>
        <v/>
      </c>
      <c r="R61" s="600" t="str">
        <f>IF('(入力順➀)基本情報入力シート'!AA82="","",'(入力順➀)基本情報入力シート'!AA82)</f>
        <v/>
      </c>
      <c r="S61" s="601"/>
      <c r="T61" s="602"/>
      <c r="U61" s="603" t="str">
        <f>IF(P61="","",VLOOKUP(P61,【参考】数式用!$A$5:$I$38,MATCH(T61,【参考】数式用!$C$4:$G$4,0)+2,0))</f>
        <v/>
      </c>
      <c r="V61" s="237" t="s">
        <v>201</v>
      </c>
      <c r="W61" s="604"/>
      <c r="X61" s="234" t="s">
        <v>202</v>
      </c>
      <c r="Y61" s="604"/>
      <c r="Z61" s="386" t="s">
        <v>203</v>
      </c>
      <c r="AA61" s="605"/>
      <c r="AB61" s="234" t="s">
        <v>202</v>
      </c>
      <c r="AC61" s="605"/>
      <c r="AD61" s="234" t="s">
        <v>204</v>
      </c>
      <c r="AE61" s="606" t="s">
        <v>205</v>
      </c>
      <c r="AF61" s="607" t="str">
        <f t="shared" si="3"/>
        <v/>
      </c>
      <c r="AG61" s="610" t="s">
        <v>206</v>
      </c>
      <c r="AH61" s="609" t="str">
        <f t="shared" si="1"/>
        <v/>
      </c>
    </row>
    <row r="62" spans="1:34" ht="36.75" customHeight="1">
      <c r="A62" s="592">
        <f t="shared" si="4"/>
        <v>51</v>
      </c>
      <c r="B62" s="593" t="str">
        <f>IF('(入力順➀)基本情報入力シート'!C83="","",'(入力順➀)基本情報入力シート'!C83)</f>
        <v/>
      </c>
      <c r="C62" s="594" t="str">
        <f>IF('(入力順➀)基本情報入力シート'!D83="","",'(入力順➀)基本情報入力シート'!D83)</f>
        <v/>
      </c>
      <c r="D62" s="595" t="str">
        <f>IF('(入力順➀)基本情報入力シート'!E83="","",'(入力順➀)基本情報入力シート'!E83)</f>
        <v/>
      </c>
      <c r="E62" s="595" t="str">
        <f>IF('(入力順➀)基本情報入力シート'!F83="","",'(入力順➀)基本情報入力シート'!F83)</f>
        <v/>
      </c>
      <c r="F62" s="595" t="str">
        <f>IF('(入力順➀)基本情報入力シート'!G83="","",'(入力順➀)基本情報入力シート'!G83)</f>
        <v/>
      </c>
      <c r="G62" s="595" t="str">
        <f>IF('(入力順➀)基本情報入力シート'!H83="","",'(入力順➀)基本情報入力シート'!H83)</f>
        <v/>
      </c>
      <c r="H62" s="595" t="str">
        <f>IF('(入力順➀)基本情報入力シート'!I83="","",'(入力順➀)基本情報入力シート'!I83)</f>
        <v/>
      </c>
      <c r="I62" s="595" t="str">
        <f>IF('(入力順➀)基本情報入力シート'!J83="","",'(入力順➀)基本情報入力シート'!J83)</f>
        <v/>
      </c>
      <c r="J62" s="595" t="str">
        <f>IF('(入力順➀)基本情報入力シート'!K83="","",'(入力順➀)基本情報入力シート'!K83)</f>
        <v/>
      </c>
      <c r="K62" s="596" t="str">
        <f>IF('(入力順➀)基本情報入力シート'!L83="","",'(入力順➀)基本情報入力シート'!L83)</f>
        <v/>
      </c>
      <c r="L62" s="597" t="str">
        <f>IF('(入力順➀)基本情報入力シート'!M83="","",'(入力順➀)基本情報入力シート'!M83)</f>
        <v/>
      </c>
      <c r="M62" s="597" t="str">
        <f>IF('(入力順➀)基本情報入力シート'!R83="","",'(入力順➀)基本情報入力シート'!R83)</f>
        <v/>
      </c>
      <c r="N62" s="597" t="str">
        <f>IF('(入力順➀)基本情報入力シート'!W83="","",'(入力順➀)基本情報入力シート'!W83)</f>
        <v/>
      </c>
      <c r="O62" s="592" t="str">
        <f>IF('(入力順➀)基本情報入力シート'!X83="","",'(入力順➀)基本情報入力シート'!X83)</f>
        <v/>
      </c>
      <c r="P62" s="598" t="str">
        <f>IF('(入力順➀)基本情報入力シート'!Y83="","",'(入力順➀)基本情報入力シート'!Y83)</f>
        <v/>
      </c>
      <c r="Q62" s="599" t="str">
        <f>IF('(入力順➀)基本情報入力シート'!Z83="","",'(入力順➀)基本情報入力シート'!Z83)</f>
        <v/>
      </c>
      <c r="R62" s="600" t="str">
        <f>IF('(入力順➀)基本情報入力シート'!AA83="","",'(入力順➀)基本情報入力シート'!AA83)</f>
        <v/>
      </c>
      <c r="S62" s="601"/>
      <c r="T62" s="602"/>
      <c r="U62" s="603" t="str">
        <f>IF(P62="","",VLOOKUP(P62,【参考】数式用!$A$5:$I$38,MATCH(T62,【参考】数式用!$C$4:$G$4,0)+2,0))</f>
        <v/>
      </c>
      <c r="V62" s="237" t="s">
        <v>201</v>
      </c>
      <c r="W62" s="604"/>
      <c r="X62" s="234" t="s">
        <v>202</v>
      </c>
      <c r="Y62" s="604"/>
      <c r="Z62" s="386" t="s">
        <v>203</v>
      </c>
      <c r="AA62" s="605"/>
      <c r="AB62" s="234" t="s">
        <v>202</v>
      </c>
      <c r="AC62" s="605"/>
      <c r="AD62" s="234" t="s">
        <v>204</v>
      </c>
      <c r="AE62" s="606" t="s">
        <v>205</v>
      </c>
      <c r="AF62" s="607" t="str">
        <f t="shared" si="3"/>
        <v/>
      </c>
      <c r="AG62" s="610" t="s">
        <v>206</v>
      </c>
      <c r="AH62" s="609" t="str">
        <f t="shared" si="1"/>
        <v/>
      </c>
    </row>
    <row r="63" spans="1:34" ht="36.75" customHeight="1">
      <c r="A63" s="592">
        <f t="shared" si="4"/>
        <v>52</v>
      </c>
      <c r="B63" s="593" t="str">
        <f>IF('(入力順➀)基本情報入力シート'!C84="","",'(入力順➀)基本情報入力シート'!C84)</f>
        <v/>
      </c>
      <c r="C63" s="594" t="str">
        <f>IF('(入力順➀)基本情報入力シート'!D84="","",'(入力順➀)基本情報入力シート'!D84)</f>
        <v/>
      </c>
      <c r="D63" s="595" t="str">
        <f>IF('(入力順➀)基本情報入力シート'!E84="","",'(入力順➀)基本情報入力シート'!E84)</f>
        <v/>
      </c>
      <c r="E63" s="595" t="str">
        <f>IF('(入力順➀)基本情報入力シート'!F84="","",'(入力順➀)基本情報入力シート'!F84)</f>
        <v/>
      </c>
      <c r="F63" s="595" t="str">
        <f>IF('(入力順➀)基本情報入力シート'!G84="","",'(入力順➀)基本情報入力シート'!G84)</f>
        <v/>
      </c>
      <c r="G63" s="595" t="str">
        <f>IF('(入力順➀)基本情報入力シート'!H84="","",'(入力順➀)基本情報入力シート'!H84)</f>
        <v/>
      </c>
      <c r="H63" s="595" t="str">
        <f>IF('(入力順➀)基本情報入力シート'!I84="","",'(入力順➀)基本情報入力シート'!I84)</f>
        <v/>
      </c>
      <c r="I63" s="595" t="str">
        <f>IF('(入力順➀)基本情報入力シート'!J84="","",'(入力順➀)基本情報入力シート'!J84)</f>
        <v/>
      </c>
      <c r="J63" s="595" t="str">
        <f>IF('(入力順➀)基本情報入力シート'!K84="","",'(入力順➀)基本情報入力シート'!K84)</f>
        <v/>
      </c>
      <c r="K63" s="596" t="str">
        <f>IF('(入力順➀)基本情報入力シート'!L84="","",'(入力順➀)基本情報入力シート'!L84)</f>
        <v/>
      </c>
      <c r="L63" s="597" t="str">
        <f>IF('(入力順➀)基本情報入力シート'!M84="","",'(入力順➀)基本情報入力シート'!M84)</f>
        <v/>
      </c>
      <c r="M63" s="597" t="str">
        <f>IF('(入力順➀)基本情報入力シート'!R84="","",'(入力順➀)基本情報入力シート'!R84)</f>
        <v/>
      </c>
      <c r="N63" s="597" t="str">
        <f>IF('(入力順➀)基本情報入力シート'!W84="","",'(入力順➀)基本情報入力シート'!W84)</f>
        <v/>
      </c>
      <c r="O63" s="592" t="str">
        <f>IF('(入力順➀)基本情報入力シート'!X84="","",'(入力順➀)基本情報入力シート'!X84)</f>
        <v/>
      </c>
      <c r="P63" s="598" t="str">
        <f>IF('(入力順➀)基本情報入力シート'!Y84="","",'(入力順➀)基本情報入力シート'!Y84)</f>
        <v/>
      </c>
      <c r="Q63" s="599" t="str">
        <f>IF('(入力順➀)基本情報入力シート'!Z84="","",'(入力順➀)基本情報入力シート'!Z84)</f>
        <v/>
      </c>
      <c r="R63" s="600" t="str">
        <f>IF('(入力順➀)基本情報入力シート'!AA84="","",'(入力順➀)基本情報入力シート'!AA84)</f>
        <v/>
      </c>
      <c r="S63" s="601"/>
      <c r="T63" s="602"/>
      <c r="U63" s="603" t="str">
        <f>IF(P63="","",VLOOKUP(P63,【参考】数式用!$A$5:$I$38,MATCH(T63,【参考】数式用!$C$4:$G$4,0)+2,0))</f>
        <v/>
      </c>
      <c r="V63" s="237" t="s">
        <v>201</v>
      </c>
      <c r="W63" s="604"/>
      <c r="X63" s="234" t="s">
        <v>202</v>
      </c>
      <c r="Y63" s="604"/>
      <c r="Z63" s="386" t="s">
        <v>203</v>
      </c>
      <c r="AA63" s="605"/>
      <c r="AB63" s="234" t="s">
        <v>202</v>
      </c>
      <c r="AC63" s="605"/>
      <c r="AD63" s="234" t="s">
        <v>204</v>
      </c>
      <c r="AE63" s="606" t="s">
        <v>205</v>
      </c>
      <c r="AF63" s="607" t="str">
        <f t="shared" si="3"/>
        <v/>
      </c>
      <c r="AG63" s="610" t="s">
        <v>206</v>
      </c>
      <c r="AH63" s="609" t="str">
        <f t="shared" si="1"/>
        <v/>
      </c>
    </row>
    <row r="64" spans="1:34" ht="36.75" customHeight="1">
      <c r="A64" s="592">
        <f t="shared" si="4"/>
        <v>53</v>
      </c>
      <c r="B64" s="593" t="str">
        <f>IF('(入力順➀)基本情報入力シート'!C85="","",'(入力順➀)基本情報入力シート'!C85)</f>
        <v/>
      </c>
      <c r="C64" s="594" t="str">
        <f>IF('(入力順➀)基本情報入力シート'!D85="","",'(入力順➀)基本情報入力シート'!D85)</f>
        <v/>
      </c>
      <c r="D64" s="595" t="str">
        <f>IF('(入力順➀)基本情報入力シート'!E85="","",'(入力順➀)基本情報入力シート'!E85)</f>
        <v/>
      </c>
      <c r="E64" s="595" t="str">
        <f>IF('(入力順➀)基本情報入力シート'!F85="","",'(入力順➀)基本情報入力シート'!F85)</f>
        <v/>
      </c>
      <c r="F64" s="595" t="str">
        <f>IF('(入力順➀)基本情報入力シート'!G85="","",'(入力順➀)基本情報入力シート'!G85)</f>
        <v/>
      </c>
      <c r="G64" s="595" t="str">
        <f>IF('(入力順➀)基本情報入力シート'!H85="","",'(入力順➀)基本情報入力シート'!H85)</f>
        <v/>
      </c>
      <c r="H64" s="595" t="str">
        <f>IF('(入力順➀)基本情報入力シート'!I85="","",'(入力順➀)基本情報入力シート'!I85)</f>
        <v/>
      </c>
      <c r="I64" s="595" t="str">
        <f>IF('(入力順➀)基本情報入力シート'!J85="","",'(入力順➀)基本情報入力シート'!J85)</f>
        <v/>
      </c>
      <c r="J64" s="595" t="str">
        <f>IF('(入力順➀)基本情報入力シート'!K85="","",'(入力順➀)基本情報入力シート'!K85)</f>
        <v/>
      </c>
      <c r="K64" s="596" t="str">
        <f>IF('(入力順➀)基本情報入力シート'!L85="","",'(入力順➀)基本情報入力シート'!L85)</f>
        <v/>
      </c>
      <c r="L64" s="597" t="str">
        <f>IF('(入力順➀)基本情報入力シート'!M85="","",'(入力順➀)基本情報入力シート'!M85)</f>
        <v/>
      </c>
      <c r="M64" s="597" t="str">
        <f>IF('(入力順➀)基本情報入力シート'!R85="","",'(入力順➀)基本情報入力シート'!R85)</f>
        <v/>
      </c>
      <c r="N64" s="597" t="str">
        <f>IF('(入力順➀)基本情報入力シート'!W85="","",'(入力順➀)基本情報入力シート'!W85)</f>
        <v/>
      </c>
      <c r="O64" s="592" t="str">
        <f>IF('(入力順➀)基本情報入力シート'!X85="","",'(入力順➀)基本情報入力シート'!X85)</f>
        <v/>
      </c>
      <c r="P64" s="598" t="str">
        <f>IF('(入力順➀)基本情報入力シート'!Y85="","",'(入力順➀)基本情報入力シート'!Y85)</f>
        <v/>
      </c>
      <c r="Q64" s="599" t="str">
        <f>IF('(入力順➀)基本情報入力シート'!Z85="","",'(入力順➀)基本情報入力シート'!Z85)</f>
        <v/>
      </c>
      <c r="R64" s="600" t="str">
        <f>IF('(入力順➀)基本情報入力シート'!AA85="","",'(入力順➀)基本情報入力シート'!AA85)</f>
        <v/>
      </c>
      <c r="S64" s="601"/>
      <c r="T64" s="602"/>
      <c r="U64" s="603" t="str">
        <f>IF(P64="","",VLOOKUP(P64,【参考】数式用!$A$5:$I$38,MATCH(T64,【参考】数式用!$C$4:$G$4,0)+2,0))</f>
        <v/>
      </c>
      <c r="V64" s="237" t="s">
        <v>201</v>
      </c>
      <c r="W64" s="604"/>
      <c r="X64" s="234" t="s">
        <v>202</v>
      </c>
      <c r="Y64" s="604"/>
      <c r="Z64" s="386" t="s">
        <v>203</v>
      </c>
      <c r="AA64" s="605"/>
      <c r="AB64" s="234" t="s">
        <v>202</v>
      </c>
      <c r="AC64" s="605"/>
      <c r="AD64" s="234" t="s">
        <v>204</v>
      </c>
      <c r="AE64" s="606" t="s">
        <v>205</v>
      </c>
      <c r="AF64" s="607" t="str">
        <f t="shared" si="3"/>
        <v/>
      </c>
      <c r="AG64" s="610" t="s">
        <v>206</v>
      </c>
      <c r="AH64" s="609" t="str">
        <f t="shared" si="1"/>
        <v/>
      </c>
    </row>
    <row r="65" spans="1:34" ht="36.75" customHeight="1">
      <c r="A65" s="592">
        <f t="shared" si="4"/>
        <v>54</v>
      </c>
      <c r="B65" s="593" t="str">
        <f>IF('(入力順➀)基本情報入力シート'!C86="","",'(入力順➀)基本情報入力シート'!C86)</f>
        <v/>
      </c>
      <c r="C65" s="594" t="str">
        <f>IF('(入力順➀)基本情報入力シート'!D86="","",'(入力順➀)基本情報入力シート'!D86)</f>
        <v/>
      </c>
      <c r="D65" s="595" t="str">
        <f>IF('(入力順➀)基本情報入力シート'!E86="","",'(入力順➀)基本情報入力シート'!E86)</f>
        <v/>
      </c>
      <c r="E65" s="595" t="str">
        <f>IF('(入力順➀)基本情報入力シート'!F86="","",'(入力順➀)基本情報入力シート'!F86)</f>
        <v/>
      </c>
      <c r="F65" s="595" t="str">
        <f>IF('(入力順➀)基本情報入力シート'!G86="","",'(入力順➀)基本情報入力シート'!G86)</f>
        <v/>
      </c>
      <c r="G65" s="595" t="str">
        <f>IF('(入力順➀)基本情報入力シート'!H86="","",'(入力順➀)基本情報入力シート'!H86)</f>
        <v/>
      </c>
      <c r="H65" s="595" t="str">
        <f>IF('(入力順➀)基本情報入力シート'!I86="","",'(入力順➀)基本情報入力シート'!I86)</f>
        <v/>
      </c>
      <c r="I65" s="595" t="str">
        <f>IF('(入力順➀)基本情報入力シート'!J86="","",'(入力順➀)基本情報入力シート'!J86)</f>
        <v/>
      </c>
      <c r="J65" s="595" t="str">
        <f>IF('(入力順➀)基本情報入力シート'!K86="","",'(入力順➀)基本情報入力シート'!K86)</f>
        <v/>
      </c>
      <c r="K65" s="596" t="str">
        <f>IF('(入力順➀)基本情報入力シート'!L86="","",'(入力順➀)基本情報入力シート'!L86)</f>
        <v/>
      </c>
      <c r="L65" s="597" t="str">
        <f>IF('(入力順➀)基本情報入力シート'!M86="","",'(入力順➀)基本情報入力シート'!M86)</f>
        <v/>
      </c>
      <c r="M65" s="597" t="str">
        <f>IF('(入力順➀)基本情報入力シート'!R86="","",'(入力順➀)基本情報入力シート'!R86)</f>
        <v/>
      </c>
      <c r="N65" s="597" t="str">
        <f>IF('(入力順➀)基本情報入力シート'!W86="","",'(入力順➀)基本情報入力シート'!W86)</f>
        <v/>
      </c>
      <c r="O65" s="592" t="str">
        <f>IF('(入力順➀)基本情報入力シート'!X86="","",'(入力順➀)基本情報入力シート'!X86)</f>
        <v/>
      </c>
      <c r="P65" s="598" t="str">
        <f>IF('(入力順➀)基本情報入力シート'!Y86="","",'(入力順➀)基本情報入力シート'!Y86)</f>
        <v/>
      </c>
      <c r="Q65" s="599" t="str">
        <f>IF('(入力順➀)基本情報入力シート'!Z86="","",'(入力順➀)基本情報入力シート'!Z86)</f>
        <v/>
      </c>
      <c r="R65" s="600" t="str">
        <f>IF('(入力順➀)基本情報入力シート'!AA86="","",'(入力順➀)基本情報入力シート'!AA86)</f>
        <v/>
      </c>
      <c r="S65" s="601"/>
      <c r="T65" s="602"/>
      <c r="U65" s="603" t="str">
        <f>IF(P65="","",VLOOKUP(P65,【参考】数式用!$A$5:$I$38,MATCH(T65,【参考】数式用!$C$4:$G$4,0)+2,0))</f>
        <v/>
      </c>
      <c r="V65" s="237" t="s">
        <v>201</v>
      </c>
      <c r="W65" s="604"/>
      <c r="X65" s="234" t="s">
        <v>202</v>
      </c>
      <c r="Y65" s="604"/>
      <c r="Z65" s="386" t="s">
        <v>203</v>
      </c>
      <c r="AA65" s="605"/>
      <c r="AB65" s="234" t="s">
        <v>202</v>
      </c>
      <c r="AC65" s="605"/>
      <c r="AD65" s="234" t="s">
        <v>204</v>
      </c>
      <c r="AE65" s="606" t="s">
        <v>205</v>
      </c>
      <c r="AF65" s="607" t="str">
        <f t="shared" si="3"/>
        <v/>
      </c>
      <c r="AG65" s="610" t="s">
        <v>206</v>
      </c>
      <c r="AH65" s="609" t="str">
        <f t="shared" si="1"/>
        <v/>
      </c>
    </row>
    <row r="66" spans="1:34" ht="36.75" customHeight="1">
      <c r="A66" s="592">
        <f t="shared" si="4"/>
        <v>55</v>
      </c>
      <c r="B66" s="593" t="str">
        <f>IF('(入力順➀)基本情報入力シート'!C87="","",'(入力順➀)基本情報入力シート'!C87)</f>
        <v/>
      </c>
      <c r="C66" s="594" t="str">
        <f>IF('(入力順➀)基本情報入力シート'!D87="","",'(入力順➀)基本情報入力シート'!D87)</f>
        <v/>
      </c>
      <c r="D66" s="595" t="str">
        <f>IF('(入力順➀)基本情報入力シート'!E87="","",'(入力順➀)基本情報入力シート'!E87)</f>
        <v/>
      </c>
      <c r="E66" s="595" t="str">
        <f>IF('(入力順➀)基本情報入力シート'!F87="","",'(入力順➀)基本情報入力シート'!F87)</f>
        <v/>
      </c>
      <c r="F66" s="595" t="str">
        <f>IF('(入力順➀)基本情報入力シート'!G87="","",'(入力順➀)基本情報入力シート'!G87)</f>
        <v/>
      </c>
      <c r="G66" s="595" t="str">
        <f>IF('(入力順➀)基本情報入力シート'!H87="","",'(入力順➀)基本情報入力シート'!H87)</f>
        <v/>
      </c>
      <c r="H66" s="595" t="str">
        <f>IF('(入力順➀)基本情報入力シート'!I87="","",'(入力順➀)基本情報入力シート'!I87)</f>
        <v/>
      </c>
      <c r="I66" s="595" t="str">
        <f>IF('(入力順➀)基本情報入力シート'!J87="","",'(入力順➀)基本情報入力シート'!J87)</f>
        <v/>
      </c>
      <c r="J66" s="595" t="str">
        <f>IF('(入力順➀)基本情報入力シート'!K87="","",'(入力順➀)基本情報入力シート'!K87)</f>
        <v/>
      </c>
      <c r="K66" s="596" t="str">
        <f>IF('(入力順➀)基本情報入力シート'!L87="","",'(入力順➀)基本情報入力シート'!L87)</f>
        <v/>
      </c>
      <c r="L66" s="597" t="str">
        <f>IF('(入力順➀)基本情報入力シート'!M87="","",'(入力順➀)基本情報入力シート'!M87)</f>
        <v/>
      </c>
      <c r="M66" s="597" t="str">
        <f>IF('(入力順➀)基本情報入力シート'!R87="","",'(入力順➀)基本情報入力シート'!R87)</f>
        <v/>
      </c>
      <c r="N66" s="597" t="str">
        <f>IF('(入力順➀)基本情報入力シート'!W87="","",'(入力順➀)基本情報入力シート'!W87)</f>
        <v/>
      </c>
      <c r="O66" s="592" t="str">
        <f>IF('(入力順➀)基本情報入力シート'!X87="","",'(入力順➀)基本情報入力シート'!X87)</f>
        <v/>
      </c>
      <c r="P66" s="598" t="str">
        <f>IF('(入力順➀)基本情報入力シート'!Y87="","",'(入力順➀)基本情報入力シート'!Y87)</f>
        <v/>
      </c>
      <c r="Q66" s="599" t="str">
        <f>IF('(入力順➀)基本情報入力シート'!Z87="","",'(入力順➀)基本情報入力シート'!Z87)</f>
        <v/>
      </c>
      <c r="R66" s="600" t="str">
        <f>IF('(入力順➀)基本情報入力シート'!AA87="","",'(入力順➀)基本情報入力シート'!AA87)</f>
        <v/>
      </c>
      <c r="S66" s="601"/>
      <c r="T66" s="602"/>
      <c r="U66" s="603" t="str">
        <f>IF(P66="","",VLOOKUP(P66,【参考】数式用!$A$5:$I$38,MATCH(T66,【参考】数式用!$C$4:$G$4,0)+2,0))</f>
        <v/>
      </c>
      <c r="V66" s="237" t="s">
        <v>201</v>
      </c>
      <c r="W66" s="604"/>
      <c r="X66" s="234" t="s">
        <v>202</v>
      </c>
      <c r="Y66" s="604"/>
      <c r="Z66" s="386" t="s">
        <v>203</v>
      </c>
      <c r="AA66" s="605"/>
      <c r="AB66" s="234" t="s">
        <v>202</v>
      </c>
      <c r="AC66" s="605"/>
      <c r="AD66" s="234" t="s">
        <v>204</v>
      </c>
      <c r="AE66" s="606" t="s">
        <v>205</v>
      </c>
      <c r="AF66" s="607" t="str">
        <f t="shared" si="3"/>
        <v/>
      </c>
      <c r="AG66" s="610" t="s">
        <v>206</v>
      </c>
      <c r="AH66" s="609" t="str">
        <f t="shared" si="1"/>
        <v/>
      </c>
    </row>
    <row r="67" spans="1:34" ht="36.75" customHeight="1">
      <c r="A67" s="592">
        <f t="shared" si="4"/>
        <v>56</v>
      </c>
      <c r="B67" s="593" t="str">
        <f>IF('(入力順➀)基本情報入力シート'!C88="","",'(入力順➀)基本情報入力シート'!C88)</f>
        <v/>
      </c>
      <c r="C67" s="594" t="str">
        <f>IF('(入力順➀)基本情報入力シート'!D88="","",'(入力順➀)基本情報入力シート'!D88)</f>
        <v/>
      </c>
      <c r="D67" s="595" t="str">
        <f>IF('(入力順➀)基本情報入力シート'!E88="","",'(入力順➀)基本情報入力シート'!E88)</f>
        <v/>
      </c>
      <c r="E67" s="595" t="str">
        <f>IF('(入力順➀)基本情報入力シート'!F88="","",'(入力順➀)基本情報入力シート'!F88)</f>
        <v/>
      </c>
      <c r="F67" s="595" t="str">
        <f>IF('(入力順➀)基本情報入力シート'!G88="","",'(入力順➀)基本情報入力シート'!G88)</f>
        <v/>
      </c>
      <c r="G67" s="595" t="str">
        <f>IF('(入力順➀)基本情報入力シート'!H88="","",'(入力順➀)基本情報入力シート'!H88)</f>
        <v/>
      </c>
      <c r="H67" s="595" t="str">
        <f>IF('(入力順➀)基本情報入力シート'!I88="","",'(入力順➀)基本情報入力シート'!I88)</f>
        <v/>
      </c>
      <c r="I67" s="595" t="str">
        <f>IF('(入力順➀)基本情報入力シート'!J88="","",'(入力順➀)基本情報入力シート'!J88)</f>
        <v/>
      </c>
      <c r="J67" s="595" t="str">
        <f>IF('(入力順➀)基本情報入力シート'!K88="","",'(入力順➀)基本情報入力シート'!K88)</f>
        <v/>
      </c>
      <c r="K67" s="596" t="str">
        <f>IF('(入力順➀)基本情報入力シート'!L88="","",'(入力順➀)基本情報入力シート'!L88)</f>
        <v/>
      </c>
      <c r="L67" s="597" t="str">
        <f>IF('(入力順➀)基本情報入力シート'!M88="","",'(入力順➀)基本情報入力シート'!M88)</f>
        <v/>
      </c>
      <c r="M67" s="597" t="str">
        <f>IF('(入力順➀)基本情報入力シート'!R88="","",'(入力順➀)基本情報入力シート'!R88)</f>
        <v/>
      </c>
      <c r="N67" s="597" t="str">
        <f>IF('(入力順➀)基本情報入力シート'!W88="","",'(入力順➀)基本情報入力シート'!W88)</f>
        <v/>
      </c>
      <c r="O67" s="592" t="str">
        <f>IF('(入力順➀)基本情報入力シート'!X88="","",'(入力順➀)基本情報入力シート'!X88)</f>
        <v/>
      </c>
      <c r="P67" s="598" t="str">
        <f>IF('(入力順➀)基本情報入力シート'!Y88="","",'(入力順➀)基本情報入力シート'!Y88)</f>
        <v/>
      </c>
      <c r="Q67" s="599" t="str">
        <f>IF('(入力順➀)基本情報入力シート'!Z88="","",'(入力順➀)基本情報入力シート'!Z88)</f>
        <v/>
      </c>
      <c r="R67" s="600" t="str">
        <f>IF('(入力順➀)基本情報入力シート'!AA88="","",'(入力順➀)基本情報入力シート'!AA88)</f>
        <v/>
      </c>
      <c r="S67" s="601"/>
      <c r="T67" s="602"/>
      <c r="U67" s="603" t="str">
        <f>IF(P67="","",VLOOKUP(P67,【参考】数式用!$A$5:$I$38,MATCH(T67,【参考】数式用!$C$4:$G$4,0)+2,0))</f>
        <v/>
      </c>
      <c r="V67" s="237" t="s">
        <v>201</v>
      </c>
      <c r="W67" s="604"/>
      <c r="X67" s="234" t="s">
        <v>202</v>
      </c>
      <c r="Y67" s="604"/>
      <c r="Z67" s="386" t="s">
        <v>203</v>
      </c>
      <c r="AA67" s="605"/>
      <c r="AB67" s="234" t="s">
        <v>202</v>
      </c>
      <c r="AC67" s="605"/>
      <c r="AD67" s="234" t="s">
        <v>204</v>
      </c>
      <c r="AE67" s="606" t="s">
        <v>205</v>
      </c>
      <c r="AF67" s="607" t="str">
        <f t="shared" si="3"/>
        <v/>
      </c>
      <c r="AG67" s="610" t="s">
        <v>206</v>
      </c>
      <c r="AH67" s="609" t="str">
        <f t="shared" si="1"/>
        <v/>
      </c>
    </row>
    <row r="68" spans="1:34" ht="36.75" customHeight="1">
      <c r="A68" s="592">
        <f t="shared" si="4"/>
        <v>57</v>
      </c>
      <c r="B68" s="593" t="str">
        <f>IF('(入力順➀)基本情報入力シート'!C89="","",'(入力順➀)基本情報入力シート'!C89)</f>
        <v/>
      </c>
      <c r="C68" s="594" t="str">
        <f>IF('(入力順➀)基本情報入力シート'!D89="","",'(入力順➀)基本情報入力シート'!D89)</f>
        <v/>
      </c>
      <c r="D68" s="595" t="str">
        <f>IF('(入力順➀)基本情報入力シート'!E89="","",'(入力順➀)基本情報入力シート'!E89)</f>
        <v/>
      </c>
      <c r="E68" s="595" t="str">
        <f>IF('(入力順➀)基本情報入力シート'!F89="","",'(入力順➀)基本情報入力シート'!F89)</f>
        <v/>
      </c>
      <c r="F68" s="595" t="str">
        <f>IF('(入力順➀)基本情報入力シート'!G89="","",'(入力順➀)基本情報入力シート'!G89)</f>
        <v/>
      </c>
      <c r="G68" s="595" t="str">
        <f>IF('(入力順➀)基本情報入力シート'!H89="","",'(入力順➀)基本情報入力シート'!H89)</f>
        <v/>
      </c>
      <c r="H68" s="595" t="str">
        <f>IF('(入力順➀)基本情報入力シート'!I89="","",'(入力順➀)基本情報入力シート'!I89)</f>
        <v/>
      </c>
      <c r="I68" s="595" t="str">
        <f>IF('(入力順➀)基本情報入力シート'!J89="","",'(入力順➀)基本情報入力シート'!J89)</f>
        <v/>
      </c>
      <c r="J68" s="595" t="str">
        <f>IF('(入力順➀)基本情報入力シート'!K89="","",'(入力順➀)基本情報入力シート'!K89)</f>
        <v/>
      </c>
      <c r="K68" s="596" t="str">
        <f>IF('(入力順➀)基本情報入力シート'!L89="","",'(入力順➀)基本情報入力シート'!L89)</f>
        <v/>
      </c>
      <c r="L68" s="597" t="str">
        <f>IF('(入力順➀)基本情報入力シート'!M89="","",'(入力順➀)基本情報入力シート'!M89)</f>
        <v/>
      </c>
      <c r="M68" s="597" t="str">
        <f>IF('(入力順➀)基本情報入力シート'!R89="","",'(入力順➀)基本情報入力シート'!R89)</f>
        <v/>
      </c>
      <c r="N68" s="597" t="str">
        <f>IF('(入力順➀)基本情報入力シート'!W89="","",'(入力順➀)基本情報入力シート'!W89)</f>
        <v/>
      </c>
      <c r="O68" s="592" t="str">
        <f>IF('(入力順➀)基本情報入力シート'!X89="","",'(入力順➀)基本情報入力シート'!X89)</f>
        <v/>
      </c>
      <c r="P68" s="598" t="str">
        <f>IF('(入力順➀)基本情報入力シート'!Y89="","",'(入力順➀)基本情報入力シート'!Y89)</f>
        <v/>
      </c>
      <c r="Q68" s="599" t="str">
        <f>IF('(入力順➀)基本情報入力シート'!Z89="","",'(入力順➀)基本情報入力シート'!Z89)</f>
        <v/>
      </c>
      <c r="R68" s="600" t="str">
        <f>IF('(入力順➀)基本情報入力シート'!AA89="","",'(入力順➀)基本情報入力シート'!AA89)</f>
        <v/>
      </c>
      <c r="S68" s="601"/>
      <c r="T68" s="602"/>
      <c r="U68" s="603" t="str">
        <f>IF(P68="","",VLOOKUP(P68,【参考】数式用!$A$5:$I$38,MATCH(T68,【参考】数式用!$C$4:$G$4,0)+2,0))</f>
        <v/>
      </c>
      <c r="V68" s="237" t="s">
        <v>201</v>
      </c>
      <c r="W68" s="604"/>
      <c r="X68" s="234" t="s">
        <v>202</v>
      </c>
      <c r="Y68" s="604"/>
      <c r="Z68" s="386" t="s">
        <v>203</v>
      </c>
      <c r="AA68" s="605"/>
      <c r="AB68" s="234" t="s">
        <v>202</v>
      </c>
      <c r="AC68" s="605"/>
      <c r="AD68" s="234" t="s">
        <v>204</v>
      </c>
      <c r="AE68" s="606" t="s">
        <v>205</v>
      </c>
      <c r="AF68" s="607" t="str">
        <f t="shared" si="3"/>
        <v/>
      </c>
      <c r="AG68" s="610" t="s">
        <v>206</v>
      </c>
      <c r="AH68" s="609" t="str">
        <f t="shared" si="1"/>
        <v/>
      </c>
    </row>
    <row r="69" spans="1:34" ht="36.75" customHeight="1">
      <c r="A69" s="592">
        <f t="shared" si="4"/>
        <v>58</v>
      </c>
      <c r="B69" s="593" t="str">
        <f>IF('(入力順➀)基本情報入力シート'!C90="","",'(入力順➀)基本情報入力シート'!C90)</f>
        <v/>
      </c>
      <c r="C69" s="594" t="str">
        <f>IF('(入力順➀)基本情報入力シート'!D90="","",'(入力順➀)基本情報入力シート'!D90)</f>
        <v/>
      </c>
      <c r="D69" s="595" t="str">
        <f>IF('(入力順➀)基本情報入力シート'!E90="","",'(入力順➀)基本情報入力シート'!E90)</f>
        <v/>
      </c>
      <c r="E69" s="595" t="str">
        <f>IF('(入力順➀)基本情報入力シート'!F90="","",'(入力順➀)基本情報入力シート'!F90)</f>
        <v/>
      </c>
      <c r="F69" s="595" t="str">
        <f>IF('(入力順➀)基本情報入力シート'!G90="","",'(入力順➀)基本情報入力シート'!G90)</f>
        <v/>
      </c>
      <c r="G69" s="595" t="str">
        <f>IF('(入力順➀)基本情報入力シート'!H90="","",'(入力順➀)基本情報入力シート'!H90)</f>
        <v/>
      </c>
      <c r="H69" s="595" t="str">
        <f>IF('(入力順➀)基本情報入力シート'!I90="","",'(入力順➀)基本情報入力シート'!I90)</f>
        <v/>
      </c>
      <c r="I69" s="595" t="str">
        <f>IF('(入力順➀)基本情報入力シート'!J90="","",'(入力順➀)基本情報入力シート'!J90)</f>
        <v/>
      </c>
      <c r="J69" s="595" t="str">
        <f>IF('(入力順➀)基本情報入力シート'!K90="","",'(入力順➀)基本情報入力シート'!K90)</f>
        <v/>
      </c>
      <c r="K69" s="596" t="str">
        <f>IF('(入力順➀)基本情報入力シート'!L90="","",'(入力順➀)基本情報入力シート'!L90)</f>
        <v/>
      </c>
      <c r="L69" s="597" t="str">
        <f>IF('(入力順➀)基本情報入力シート'!M90="","",'(入力順➀)基本情報入力シート'!M90)</f>
        <v/>
      </c>
      <c r="M69" s="597" t="str">
        <f>IF('(入力順➀)基本情報入力シート'!R90="","",'(入力順➀)基本情報入力シート'!R90)</f>
        <v/>
      </c>
      <c r="N69" s="597" t="str">
        <f>IF('(入力順➀)基本情報入力シート'!W90="","",'(入力順➀)基本情報入力シート'!W90)</f>
        <v/>
      </c>
      <c r="O69" s="592" t="str">
        <f>IF('(入力順➀)基本情報入力シート'!X90="","",'(入力順➀)基本情報入力シート'!X90)</f>
        <v/>
      </c>
      <c r="P69" s="598" t="str">
        <f>IF('(入力順➀)基本情報入力シート'!Y90="","",'(入力順➀)基本情報入力シート'!Y90)</f>
        <v/>
      </c>
      <c r="Q69" s="599" t="str">
        <f>IF('(入力順➀)基本情報入力シート'!Z90="","",'(入力順➀)基本情報入力シート'!Z90)</f>
        <v/>
      </c>
      <c r="R69" s="600" t="str">
        <f>IF('(入力順➀)基本情報入力シート'!AA90="","",'(入力順➀)基本情報入力シート'!AA90)</f>
        <v/>
      </c>
      <c r="S69" s="601"/>
      <c r="T69" s="602"/>
      <c r="U69" s="603" t="str">
        <f>IF(P69="","",VLOOKUP(P69,【参考】数式用!$A$5:$I$38,MATCH(T69,【参考】数式用!$C$4:$G$4,0)+2,0))</f>
        <v/>
      </c>
      <c r="V69" s="237" t="s">
        <v>201</v>
      </c>
      <c r="W69" s="604"/>
      <c r="X69" s="234" t="s">
        <v>202</v>
      </c>
      <c r="Y69" s="604"/>
      <c r="Z69" s="386" t="s">
        <v>203</v>
      </c>
      <c r="AA69" s="605"/>
      <c r="AB69" s="234" t="s">
        <v>202</v>
      </c>
      <c r="AC69" s="605"/>
      <c r="AD69" s="234" t="s">
        <v>204</v>
      </c>
      <c r="AE69" s="606" t="s">
        <v>205</v>
      </c>
      <c r="AF69" s="607" t="str">
        <f t="shared" si="3"/>
        <v/>
      </c>
      <c r="AG69" s="610" t="s">
        <v>206</v>
      </c>
      <c r="AH69" s="609" t="str">
        <f t="shared" si="1"/>
        <v/>
      </c>
    </row>
    <row r="70" spans="1:34" ht="36.75" customHeight="1">
      <c r="A70" s="592">
        <f t="shared" si="4"/>
        <v>59</v>
      </c>
      <c r="B70" s="593" t="str">
        <f>IF('(入力順➀)基本情報入力シート'!C91="","",'(入力順➀)基本情報入力シート'!C91)</f>
        <v/>
      </c>
      <c r="C70" s="594" t="str">
        <f>IF('(入力順➀)基本情報入力シート'!D91="","",'(入力順➀)基本情報入力シート'!D91)</f>
        <v/>
      </c>
      <c r="D70" s="595" t="str">
        <f>IF('(入力順➀)基本情報入力シート'!E91="","",'(入力順➀)基本情報入力シート'!E91)</f>
        <v/>
      </c>
      <c r="E70" s="595" t="str">
        <f>IF('(入力順➀)基本情報入力シート'!F91="","",'(入力順➀)基本情報入力シート'!F91)</f>
        <v/>
      </c>
      <c r="F70" s="595" t="str">
        <f>IF('(入力順➀)基本情報入力シート'!G91="","",'(入力順➀)基本情報入力シート'!G91)</f>
        <v/>
      </c>
      <c r="G70" s="595" t="str">
        <f>IF('(入力順➀)基本情報入力シート'!H91="","",'(入力順➀)基本情報入力シート'!H91)</f>
        <v/>
      </c>
      <c r="H70" s="595" t="str">
        <f>IF('(入力順➀)基本情報入力シート'!I91="","",'(入力順➀)基本情報入力シート'!I91)</f>
        <v/>
      </c>
      <c r="I70" s="595" t="str">
        <f>IF('(入力順➀)基本情報入力シート'!J91="","",'(入力順➀)基本情報入力シート'!J91)</f>
        <v/>
      </c>
      <c r="J70" s="595" t="str">
        <f>IF('(入力順➀)基本情報入力シート'!K91="","",'(入力順➀)基本情報入力シート'!K91)</f>
        <v/>
      </c>
      <c r="K70" s="596" t="str">
        <f>IF('(入力順➀)基本情報入力シート'!L91="","",'(入力順➀)基本情報入力シート'!L91)</f>
        <v/>
      </c>
      <c r="L70" s="597" t="str">
        <f>IF('(入力順➀)基本情報入力シート'!M91="","",'(入力順➀)基本情報入力シート'!M91)</f>
        <v/>
      </c>
      <c r="M70" s="597" t="str">
        <f>IF('(入力順➀)基本情報入力シート'!R91="","",'(入力順➀)基本情報入力シート'!R91)</f>
        <v/>
      </c>
      <c r="N70" s="597" t="str">
        <f>IF('(入力順➀)基本情報入力シート'!W91="","",'(入力順➀)基本情報入力シート'!W91)</f>
        <v/>
      </c>
      <c r="O70" s="592" t="str">
        <f>IF('(入力順➀)基本情報入力シート'!X91="","",'(入力順➀)基本情報入力シート'!X91)</f>
        <v/>
      </c>
      <c r="P70" s="598" t="str">
        <f>IF('(入力順➀)基本情報入力シート'!Y91="","",'(入力順➀)基本情報入力シート'!Y91)</f>
        <v/>
      </c>
      <c r="Q70" s="599" t="str">
        <f>IF('(入力順➀)基本情報入力シート'!Z91="","",'(入力順➀)基本情報入力シート'!Z91)</f>
        <v/>
      </c>
      <c r="R70" s="600" t="str">
        <f>IF('(入力順➀)基本情報入力シート'!AA91="","",'(入力順➀)基本情報入力シート'!AA91)</f>
        <v/>
      </c>
      <c r="S70" s="601"/>
      <c r="T70" s="602"/>
      <c r="U70" s="603" t="str">
        <f>IF(P70="","",VLOOKUP(P70,【参考】数式用!$A$5:$I$38,MATCH(T70,【参考】数式用!$C$4:$G$4,0)+2,0))</f>
        <v/>
      </c>
      <c r="V70" s="237" t="s">
        <v>201</v>
      </c>
      <c r="W70" s="604"/>
      <c r="X70" s="234" t="s">
        <v>202</v>
      </c>
      <c r="Y70" s="604"/>
      <c r="Z70" s="386" t="s">
        <v>203</v>
      </c>
      <c r="AA70" s="605"/>
      <c r="AB70" s="234" t="s">
        <v>202</v>
      </c>
      <c r="AC70" s="605"/>
      <c r="AD70" s="234" t="s">
        <v>204</v>
      </c>
      <c r="AE70" s="606" t="s">
        <v>205</v>
      </c>
      <c r="AF70" s="607" t="str">
        <f t="shared" si="3"/>
        <v/>
      </c>
      <c r="AG70" s="610" t="s">
        <v>206</v>
      </c>
      <c r="AH70" s="609" t="str">
        <f t="shared" si="1"/>
        <v/>
      </c>
    </row>
    <row r="71" spans="1:34" ht="36.75" customHeight="1">
      <c r="A71" s="592">
        <f t="shared" si="4"/>
        <v>60</v>
      </c>
      <c r="B71" s="593" t="str">
        <f>IF('(入力順➀)基本情報入力シート'!C92="","",'(入力順➀)基本情報入力シート'!C92)</f>
        <v/>
      </c>
      <c r="C71" s="594" t="str">
        <f>IF('(入力順➀)基本情報入力シート'!D92="","",'(入力順➀)基本情報入力シート'!D92)</f>
        <v/>
      </c>
      <c r="D71" s="595" t="str">
        <f>IF('(入力順➀)基本情報入力シート'!E92="","",'(入力順➀)基本情報入力シート'!E92)</f>
        <v/>
      </c>
      <c r="E71" s="595" t="str">
        <f>IF('(入力順➀)基本情報入力シート'!F92="","",'(入力順➀)基本情報入力シート'!F92)</f>
        <v/>
      </c>
      <c r="F71" s="595" t="str">
        <f>IF('(入力順➀)基本情報入力シート'!G92="","",'(入力順➀)基本情報入力シート'!G92)</f>
        <v/>
      </c>
      <c r="G71" s="595" t="str">
        <f>IF('(入力順➀)基本情報入力シート'!H92="","",'(入力順➀)基本情報入力シート'!H92)</f>
        <v/>
      </c>
      <c r="H71" s="595" t="str">
        <f>IF('(入力順➀)基本情報入力シート'!I92="","",'(入力順➀)基本情報入力シート'!I92)</f>
        <v/>
      </c>
      <c r="I71" s="595" t="str">
        <f>IF('(入力順➀)基本情報入力シート'!J92="","",'(入力順➀)基本情報入力シート'!J92)</f>
        <v/>
      </c>
      <c r="J71" s="595" t="str">
        <f>IF('(入力順➀)基本情報入力シート'!K92="","",'(入力順➀)基本情報入力シート'!K92)</f>
        <v/>
      </c>
      <c r="K71" s="596" t="str">
        <f>IF('(入力順➀)基本情報入力シート'!L92="","",'(入力順➀)基本情報入力シート'!L92)</f>
        <v/>
      </c>
      <c r="L71" s="597" t="str">
        <f>IF('(入力順➀)基本情報入力シート'!M92="","",'(入力順➀)基本情報入力シート'!M92)</f>
        <v/>
      </c>
      <c r="M71" s="597" t="str">
        <f>IF('(入力順➀)基本情報入力シート'!R92="","",'(入力順➀)基本情報入力シート'!R92)</f>
        <v/>
      </c>
      <c r="N71" s="597" t="str">
        <f>IF('(入力順➀)基本情報入力シート'!W92="","",'(入力順➀)基本情報入力シート'!W92)</f>
        <v/>
      </c>
      <c r="O71" s="592" t="str">
        <f>IF('(入力順➀)基本情報入力シート'!X92="","",'(入力順➀)基本情報入力シート'!X92)</f>
        <v/>
      </c>
      <c r="P71" s="598" t="str">
        <f>IF('(入力順➀)基本情報入力シート'!Y92="","",'(入力順➀)基本情報入力シート'!Y92)</f>
        <v/>
      </c>
      <c r="Q71" s="599" t="str">
        <f>IF('(入力順➀)基本情報入力シート'!Z92="","",'(入力順➀)基本情報入力シート'!Z92)</f>
        <v/>
      </c>
      <c r="R71" s="600" t="str">
        <f>IF('(入力順➀)基本情報入力シート'!AA92="","",'(入力順➀)基本情報入力シート'!AA92)</f>
        <v/>
      </c>
      <c r="S71" s="601"/>
      <c r="T71" s="602"/>
      <c r="U71" s="603" t="str">
        <f>IF(P71="","",VLOOKUP(P71,【参考】数式用!$A$5:$I$38,MATCH(T71,【参考】数式用!$C$4:$G$4,0)+2,0))</f>
        <v/>
      </c>
      <c r="V71" s="237" t="s">
        <v>201</v>
      </c>
      <c r="W71" s="604"/>
      <c r="X71" s="234" t="s">
        <v>202</v>
      </c>
      <c r="Y71" s="604"/>
      <c r="Z71" s="386" t="s">
        <v>203</v>
      </c>
      <c r="AA71" s="605"/>
      <c r="AB71" s="234" t="s">
        <v>202</v>
      </c>
      <c r="AC71" s="605"/>
      <c r="AD71" s="234" t="s">
        <v>204</v>
      </c>
      <c r="AE71" s="606" t="s">
        <v>205</v>
      </c>
      <c r="AF71" s="607" t="str">
        <f t="shared" si="3"/>
        <v/>
      </c>
      <c r="AG71" s="610" t="s">
        <v>206</v>
      </c>
      <c r="AH71" s="609" t="str">
        <f t="shared" si="1"/>
        <v/>
      </c>
    </row>
    <row r="72" spans="1:34" ht="36.75" customHeight="1">
      <c r="A72" s="592">
        <f t="shared" si="4"/>
        <v>61</v>
      </c>
      <c r="B72" s="593" t="str">
        <f>IF('(入力順➀)基本情報入力シート'!C93="","",'(入力順➀)基本情報入力シート'!C93)</f>
        <v/>
      </c>
      <c r="C72" s="594" t="str">
        <f>IF('(入力順➀)基本情報入力シート'!D93="","",'(入力順➀)基本情報入力シート'!D93)</f>
        <v/>
      </c>
      <c r="D72" s="595" t="str">
        <f>IF('(入力順➀)基本情報入力シート'!E93="","",'(入力順➀)基本情報入力シート'!E93)</f>
        <v/>
      </c>
      <c r="E72" s="595" t="str">
        <f>IF('(入力順➀)基本情報入力シート'!F93="","",'(入力順➀)基本情報入力シート'!F93)</f>
        <v/>
      </c>
      <c r="F72" s="595" t="str">
        <f>IF('(入力順➀)基本情報入力シート'!G93="","",'(入力順➀)基本情報入力シート'!G93)</f>
        <v/>
      </c>
      <c r="G72" s="595" t="str">
        <f>IF('(入力順➀)基本情報入力シート'!H93="","",'(入力順➀)基本情報入力シート'!H93)</f>
        <v/>
      </c>
      <c r="H72" s="595" t="str">
        <f>IF('(入力順➀)基本情報入力シート'!I93="","",'(入力順➀)基本情報入力シート'!I93)</f>
        <v/>
      </c>
      <c r="I72" s="595" t="str">
        <f>IF('(入力順➀)基本情報入力シート'!J93="","",'(入力順➀)基本情報入力シート'!J93)</f>
        <v/>
      </c>
      <c r="J72" s="595" t="str">
        <f>IF('(入力順➀)基本情報入力シート'!K93="","",'(入力順➀)基本情報入力シート'!K93)</f>
        <v/>
      </c>
      <c r="K72" s="596" t="str">
        <f>IF('(入力順➀)基本情報入力シート'!L93="","",'(入力順➀)基本情報入力シート'!L93)</f>
        <v/>
      </c>
      <c r="L72" s="597" t="str">
        <f>IF('(入力順➀)基本情報入力シート'!M93="","",'(入力順➀)基本情報入力シート'!M93)</f>
        <v/>
      </c>
      <c r="M72" s="597" t="str">
        <f>IF('(入力順➀)基本情報入力シート'!R93="","",'(入力順➀)基本情報入力シート'!R93)</f>
        <v/>
      </c>
      <c r="N72" s="597" t="str">
        <f>IF('(入力順➀)基本情報入力シート'!W93="","",'(入力順➀)基本情報入力シート'!W93)</f>
        <v/>
      </c>
      <c r="O72" s="592" t="str">
        <f>IF('(入力順➀)基本情報入力シート'!X93="","",'(入力順➀)基本情報入力シート'!X93)</f>
        <v/>
      </c>
      <c r="P72" s="598" t="str">
        <f>IF('(入力順➀)基本情報入力シート'!Y93="","",'(入力順➀)基本情報入力シート'!Y93)</f>
        <v/>
      </c>
      <c r="Q72" s="599" t="str">
        <f>IF('(入力順➀)基本情報入力シート'!Z93="","",'(入力順➀)基本情報入力シート'!Z93)</f>
        <v/>
      </c>
      <c r="R72" s="600" t="str">
        <f>IF('(入力順➀)基本情報入力シート'!AA93="","",'(入力順➀)基本情報入力シート'!AA93)</f>
        <v/>
      </c>
      <c r="S72" s="601"/>
      <c r="T72" s="602"/>
      <c r="U72" s="603" t="str">
        <f>IF(P72="","",VLOOKUP(P72,【参考】数式用!$A$5:$I$38,MATCH(T72,【参考】数式用!$C$4:$G$4,0)+2,0))</f>
        <v/>
      </c>
      <c r="V72" s="237" t="s">
        <v>201</v>
      </c>
      <c r="W72" s="604"/>
      <c r="X72" s="234" t="s">
        <v>202</v>
      </c>
      <c r="Y72" s="604"/>
      <c r="Z72" s="386" t="s">
        <v>203</v>
      </c>
      <c r="AA72" s="605"/>
      <c r="AB72" s="234" t="s">
        <v>202</v>
      </c>
      <c r="AC72" s="605"/>
      <c r="AD72" s="234" t="s">
        <v>204</v>
      </c>
      <c r="AE72" s="606" t="s">
        <v>205</v>
      </c>
      <c r="AF72" s="607" t="str">
        <f t="shared" si="3"/>
        <v/>
      </c>
      <c r="AG72" s="610" t="s">
        <v>206</v>
      </c>
      <c r="AH72" s="609" t="str">
        <f t="shared" si="1"/>
        <v/>
      </c>
    </row>
    <row r="73" spans="1:34" ht="36.75" customHeight="1">
      <c r="A73" s="592">
        <f t="shared" si="4"/>
        <v>62</v>
      </c>
      <c r="B73" s="593" t="str">
        <f>IF('(入力順➀)基本情報入力シート'!C94="","",'(入力順➀)基本情報入力シート'!C94)</f>
        <v/>
      </c>
      <c r="C73" s="594" t="str">
        <f>IF('(入力順➀)基本情報入力シート'!D94="","",'(入力順➀)基本情報入力シート'!D94)</f>
        <v/>
      </c>
      <c r="D73" s="595" t="str">
        <f>IF('(入力順➀)基本情報入力シート'!E94="","",'(入力順➀)基本情報入力シート'!E94)</f>
        <v/>
      </c>
      <c r="E73" s="595" t="str">
        <f>IF('(入力順➀)基本情報入力シート'!F94="","",'(入力順➀)基本情報入力シート'!F94)</f>
        <v/>
      </c>
      <c r="F73" s="595" t="str">
        <f>IF('(入力順➀)基本情報入力シート'!G94="","",'(入力順➀)基本情報入力シート'!G94)</f>
        <v/>
      </c>
      <c r="G73" s="595" t="str">
        <f>IF('(入力順➀)基本情報入力シート'!H94="","",'(入力順➀)基本情報入力シート'!H94)</f>
        <v/>
      </c>
      <c r="H73" s="595" t="str">
        <f>IF('(入力順➀)基本情報入力シート'!I94="","",'(入力順➀)基本情報入力シート'!I94)</f>
        <v/>
      </c>
      <c r="I73" s="595" t="str">
        <f>IF('(入力順➀)基本情報入力シート'!J94="","",'(入力順➀)基本情報入力シート'!J94)</f>
        <v/>
      </c>
      <c r="J73" s="595" t="str">
        <f>IF('(入力順➀)基本情報入力シート'!K94="","",'(入力順➀)基本情報入力シート'!K94)</f>
        <v/>
      </c>
      <c r="K73" s="596" t="str">
        <f>IF('(入力順➀)基本情報入力シート'!L94="","",'(入力順➀)基本情報入力シート'!L94)</f>
        <v/>
      </c>
      <c r="L73" s="597" t="str">
        <f>IF('(入力順➀)基本情報入力シート'!M94="","",'(入力順➀)基本情報入力シート'!M94)</f>
        <v/>
      </c>
      <c r="M73" s="597" t="str">
        <f>IF('(入力順➀)基本情報入力シート'!R94="","",'(入力順➀)基本情報入力シート'!R94)</f>
        <v/>
      </c>
      <c r="N73" s="597" t="str">
        <f>IF('(入力順➀)基本情報入力シート'!W94="","",'(入力順➀)基本情報入力シート'!W94)</f>
        <v/>
      </c>
      <c r="O73" s="592" t="str">
        <f>IF('(入力順➀)基本情報入力シート'!X94="","",'(入力順➀)基本情報入力シート'!X94)</f>
        <v/>
      </c>
      <c r="P73" s="598" t="str">
        <f>IF('(入力順➀)基本情報入力シート'!Y94="","",'(入力順➀)基本情報入力シート'!Y94)</f>
        <v/>
      </c>
      <c r="Q73" s="599" t="str">
        <f>IF('(入力順➀)基本情報入力シート'!Z94="","",'(入力順➀)基本情報入力シート'!Z94)</f>
        <v/>
      </c>
      <c r="R73" s="600" t="str">
        <f>IF('(入力順➀)基本情報入力シート'!AA94="","",'(入力順➀)基本情報入力シート'!AA94)</f>
        <v/>
      </c>
      <c r="S73" s="601"/>
      <c r="T73" s="602"/>
      <c r="U73" s="603" t="str">
        <f>IF(P73="","",VLOOKUP(P73,【参考】数式用!$A$5:$I$38,MATCH(T73,【参考】数式用!$C$4:$G$4,0)+2,0))</f>
        <v/>
      </c>
      <c r="V73" s="237" t="s">
        <v>201</v>
      </c>
      <c r="W73" s="604"/>
      <c r="X73" s="234" t="s">
        <v>202</v>
      </c>
      <c r="Y73" s="604"/>
      <c r="Z73" s="386" t="s">
        <v>203</v>
      </c>
      <c r="AA73" s="605"/>
      <c r="AB73" s="234" t="s">
        <v>202</v>
      </c>
      <c r="AC73" s="605"/>
      <c r="AD73" s="234" t="s">
        <v>204</v>
      </c>
      <c r="AE73" s="606" t="s">
        <v>205</v>
      </c>
      <c r="AF73" s="607" t="str">
        <f t="shared" si="3"/>
        <v/>
      </c>
      <c r="AG73" s="610" t="s">
        <v>206</v>
      </c>
      <c r="AH73" s="609" t="str">
        <f t="shared" si="1"/>
        <v/>
      </c>
    </row>
    <row r="74" spans="1:34" ht="36.75" customHeight="1">
      <c r="A74" s="592">
        <f t="shared" si="4"/>
        <v>63</v>
      </c>
      <c r="B74" s="593" t="str">
        <f>IF('(入力順➀)基本情報入力シート'!C95="","",'(入力順➀)基本情報入力シート'!C95)</f>
        <v/>
      </c>
      <c r="C74" s="594" t="str">
        <f>IF('(入力順➀)基本情報入力シート'!D95="","",'(入力順➀)基本情報入力シート'!D95)</f>
        <v/>
      </c>
      <c r="D74" s="595" t="str">
        <f>IF('(入力順➀)基本情報入力シート'!E95="","",'(入力順➀)基本情報入力シート'!E95)</f>
        <v/>
      </c>
      <c r="E74" s="595" t="str">
        <f>IF('(入力順➀)基本情報入力シート'!F95="","",'(入力順➀)基本情報入力シート'!F95)</f>
        <v/>
      </c>
      <c r="F74" s="595" t="str">
        <f>IF('(入力順➀)基本情報入力シート'!G95="","",'(入力順➀)基本情報入力シート'!G95)</f>
        <v/>
      </c>
      <c r="G74" s="595" t="str">
        <f>IF('(入力順➀)基本情報入力シート'!H95="","",'(入力順➀)基本情報入力シート'!H95)</f>
        <v/>
      </c>
      <c r="H74" s="595" t="str">
        <f>IF('(入力順➀)基本情報入力シート'!I95="","",'(入力順➀)基本情報入力シート'!I95)</f>
        <v/>
      </c>
      <c r="I74" s="595" t="str">
        <f>IF('(入力順➀)基本情報入力シート'!J95="","",'(入力順➀)基本情報入力シート'!J95)</f>
        <v/>
      </c>
      <c r="J74" s="595" t="str">
        <f>IF('(入力順➀)基本情報入力シート'!K95="","",'(入力順➀)基本情報入力シート'!K95)</f>
        <v/>
      </c>
      <c r="K74" s="596" t="str">
        <f>IF('(入力順➀)基本情報入力シート'!L95="","",'(入力順➀)基本情報入力シート'!L95)</f>
        <v/>
      </c>
      <c r="L74" s="597" t="str">
        <f>IF('(入力順➀)基本情報入力シート'!M95="","",'(入力順➀)基本情報入力シート'!M95)</f>
        <v/>
      </c>
      <c r="M74" s="597" t="str">
        <f>IF('(入力順➀)基本情報入力シート'!R95="","",'(入力順➀)基本情報入力シート'!R95)</f>
        <v/>
      </c>
      <c r="N74" s="597" t="str">
        <f>IF('(入力順➀)基本情報入力シート'!W95="","",'(入力順➀)基本情報入力シート'!W95)</f>
        <v/>
      </c>
      <c r="O74" s="592" t="str">
        <f>IF('(入力順➀)基本情報入力シート'!X95="","",'(入力順➀)基本情報入力シート'!X95)</f>
        <v/>
      </c>
      <c r="P74" s="598" t="str">
        <f>IF('(入力順➀)基本情報入力シート'!Y95="","",'(入力順➀)基本情報入力シート'!Y95)</f>
        <v/>
      </c>
      <c r="Q74" s="599" t="str">
        <f>IF('(入力順➀)基本情報入力シート'!Z95="","",'(入力順➀)基本情報入力シート'!Z95)</f>
        <v/>
      </c>
      <c r="R74" s="600" t="str">
        <f>IF('(入力順➀)基本情報入力シート'!AA95="","",'(入力順➀)基本情報入力シート'!AA95)</f>
        <v/>
      </c>
      <c r="S74" s="601"/>
      <c r="T74" s="602"/>
      <c r="U74" s="603" t="str">
        <f>IF(P74="","",VLOOKUP(P74,【参考】数式用!$A$5:$I$38,MATCH(T74,【参考】数式用!$C$4:$G$4,0)+2,0))</f>
        <v/>
      </c>
      <c r="V74" s="237" t="s">
        <v>201</v>
      </c>
      <c r="W74" s="604"/>
      <c r="X74" s="234" t="s">
        <v>202</v>
      </c>
      <c r="Y74" s="604"/>
      <c r="Z74" s="386" t="s">
        <v>203</v>
      </c>
      <c r="AA74" s="605"/>
      <c r="AB74" s="234" t="s">
        <v>202</v>
      </c>
      <c r="AC74" s="605"/>
      <c r="AD74" s="234" t="s">
        <v>204</v>
      </c>
      <c r="AE74" s="606" t="s">
        <v>205</v>
      </c>
      <c r="AF74" s="607" t="str">
        <f t="shared" si="3"/>
        <v/>
      </c>
      <c r="AG74" s="610" t="s">
        <v>206</v>
      </c>
      <c r="AH74" s="609" t="str">
        <f t="shared" si="1"/>
        <v/>
      </c>
    </row>
    <row r="75" spans="1:34" ht="36.75" customHeight="1">
      <c r="A75" s="592">
        <f t="shared" si="4"/>
        <v>64</v>
      </c>
      <c r="B75" s="593" t="str">
        <f>IF('(入力順➀)基本情報入力シート'!C96="","",'(入力順➀)基本情報入力シート'!C96)</f>
        <v/>
      </c>
      <c r="C75" s="594" t="str">
        <f>IF('(入力順➀)基本情報入力シート'!D96="","",'(入力順➀)基本情報入力シート'!D96)</f>
        <v/>
      </c>
      <c r="D75" s="595" t="str">
        <f>IF('(入力順➀)基本情報入力シート'!E96="","",'(入力順➀)基本情報入力シート'!E96)</f>
        <v/>
      </c>
      <c r="E75" s="595" t="str">
        <f>IF('(入力順➀)基本情報入力シート'!F96="","",'(入力順➀)基本情報入力シート'!F96)</f>
        <v/>
      </c>
      <c r="F75" s="595" t="str">
        <f>IF('(入力順➀)基本情報入力シート'!G96="","",'(入力順➀)基本情報入力シート'!G96)</f>
        <v/>
      </c>
      <c r="G75" s="595" t="str">
        <f>IF('(入力順➀)基本情報入力シート'!H96="","",'(入力順➀)基本情報入力シート'!H96)</f>
        <v/>
      </c>
      <c r="H75" s="595" t="str">
        <f>IF('(入力順➀)基本情報入力シート'!I96="","",'(入力順➀)基本情報入力シート'!I96)</f>
        <v/>
      </c>
      <c r="I75" s="595" t="str">
        <f>IF('(入力順➀)基本情報入力シート'!J96="","",'(入力順➀)基本情報入力シート'!J96)</f>
        <v/>
      </c>
      <c r="J75" s="595" t="str">
        <f>IF('(入力順➀)基本情報入力シート'!K96="","",'(入力順➀)基本情報入力シート'!K96)</f>
        <v/>
      </c>
      <c r="K75" s="596" t="str">
        <f>IF('(入力順➀)基本情報入力シート'!L96="","",'(入力順➀)基本情報入力シート'!L96)</f>
        <v/>
      </c>
      <c r="L75" s="597" t="str">
        <f>IF('(入力順➀)基本情報入力シート'!M96="","",'(入力順➀)基本情報入力シート'!M96)</f>
        <v/>
      </c>
      <c r="M75" s="597" t="str">
        <f>IF('(入力順➀)基本情報入力シート'!R96="","",'(入力順➀)基本情報入力シート'!R96)</f>
        <v/>
      </c>
      <c r="N75" s="597" t="str">
        <f>IF('(入力順➀)基本情報入力シート'!W96="","",'(入力順➀)基本情報入力シート'!W96)</f>
        <v/>
      </c>
      <c r="O75" s="592" t="str">
        <f>IF('(入力順➀)基本情報入力シート'!X96="","",'(入力順➀)基本情報入力シート'!X96)</f>
        <v/>
      </c>
      <c r="P75" s="598" t="str">
        <f>IF('(入力順➀)基本情報入力シート'!Y96="","",'(入力順➀)基本情報入力シート'!Y96)</f>
        <v/>
      </c>
      <c r="Q75" s="599" t="str">
        <f>IF('(入力順➀)基本情報入力シート'!Z96="","",'(入力順➀)基本情報入力シート'!Z96)</f>
        <v/>
      </c>
      <c r="R75" s="600" t="str">
        <f>IF('(入力順➀)基本情報入力シート'!AA96="","",'(入力順➀)基本情報入力シート'!AA96)</f>
        <v/>
      </c>
      <c r="S75" s="601"/>
      <c r="T75" s="602"/>
      <c r="U75" s="603" t="str">
        <f>IF(P75="","",VLOOKUP(P75,【参考】数式用!$A$5:$I$38,MATCH(T75,【参考】数式用!$C$4:$G$4,0)+2,0))</f>
        <v/>
      </c>
      <c r="V75" s="237" t="s">
        <v>201</v>
      </c>
      <c r="W75" s="604"/>
      <c r="X75" s="234" t="s">
        <v>202</v>
      </c>
      <c r="Y75" s="604"/>
      <c r="Z75" s="386" t="s">
        <v>203</v>
      </c>
      <c r="AA75" s="605"/>
      <c r="AB75" s="234" t="s">
        <v>202</v>
      </c>
      <c r="AC75" s="605"/>
      <c r="AD75" s="234" t="s">
        <v>204</v>
      </c>
      <c r="AE75" s="606" t="s">
        <v>205</v>
      </c>
      <c r="AF75" s="607" t="str">
        <f t="shared" si="3"/>
        <v/>
      </c>
      <c r="AG75" s="610" t="s">
        <v>206</v>
      </c>
      <c r="AH75" s="609" t="str">
        <f t="shared" si="1"/>
        <v/>
      </c>
    </row>
    <row r="76" spans="1:34" ht="36.75" customHeight="1">
      <c r="A76" s="592">
        <f t="shared" si="4"/>
        <v>65</v>
      </c>
      <c r="B76" s="593" t="str">
        <f>IF('(入力順➀)基本情報入力シート'!C97="","",'(入力順➀)基本情報入力シート'!C97)</f>
        <v/>
      </c>
      <c r="C76" s="594" t="str">
        <f>IF('(入力順➀)基本情報入力シート'!D97="","",'(入力順➀)基本情報入力シート'!D97)</f>
        <v/>
      </c>
      <c r="D76" s="595" t="str">
        <f>IF('(入力順➀)基本情報入力シート'!E97="","",'(入力順➀)基本情報入力シート'!E97)</f>
        <v/>
      </c>
      <c r="E76" s="595" t="str">
        <f>IF('(入力順➀)基本情報入力シート'!F97="","",'(入力順➀)基本情報入力シート'!F97)</f>
        <v/>
      </c>
      <c r="F76" s="595" t="str">
        <f>IF('(入力順➀)基本情報入力シート'!G97="","",'(入力順➀)基本情報入力シート'!G97)</f>
        <v/>
      </c>
      <c r="G76" s="595" t="str">
        <f>IF('(入力順➀)基本情報入力シート'!H97="","",'(入力順➀)基本情報入力シート'!H97)</f>
        <v/>
      </c>
      <c r="H76" s="595" t="str">
        <f>IF('(入力順➀)基本情報入力シート'!I97="","",'(入力順➀)基本情報入力シート'!I97)</f>
        <v/>
      </c>
      <c r="I76" s="595" t="str">
        <f>IF('(入力順➀)基本情報入力シート'!J97="","",'(入力順➀)基本情報入力シート'!J97)</f>
        <v/>
      </c>
      <c r="J76" s="595" t="str">
        <f>IF('(入力順➀)基本情報入力シート'!K97="","",'(入力順➀)基本情報入力シート'!K97)</f>
        <v/>
      </c>
      <c r="K76" s="596" t="str">
        <f>IF('(入力順➀)基本情報入力シート'!L97="","",'(入力順➀)基本情報入力シート'!L97)</f>
        <v/>
      </c>
      <c r="L76" s="597" t="str">
        <f>IF('(入力順➀)基本情報入力シート'!M97="","",'(入力順➀)基本情報入力シート'!M97)</f>
        <v/>
      </c>
      <c r="M76" s="597" t="str">
        <f>IF('(入力順➀)基本情報入力シート'!R97="","",'(入力順➀)基本情報入力シート'!R97)</f>
        <v/>
      </c>
      <c r="N76" s="597" t="str">
        <f>IF('(入力順➀)基本情報入力シート'!W97="","",'(入力順➀)基本情報入力シート'!W97)</f>
        <v/>
      </c>
      <c r="O76" s="592" t="str">
        <f>IF('(入力順➀)基本情報入力シート'!X97="","",'(入力順➀)基本情報入力シート'!X97)</f>
        <v/>
      </c>
      <c r="P76" s="598" t="str">
        <f>IF('(入力順➀)基本情報入力シート'!Y97="","",'(入力順➀)基本情報入力シート'!Y97)</f>
        <v/>
      </c>
      <c r="Q76" s="599" t="str">
        <f>IF('(入力順➀)基本情報入力シート'!Z97="","",'(入力順➀)基本情報入力シート'!Z97)</f>
        <v/>
      </c>
      <c r="R76" s="600" t="str">
        <f>IF('(入力順➀)基本情報入力シート'!AA97="","",'(入力順➀)基本情報入力シート'!AA97)</f>
        <v/>
      </c>
      <c r="S76" s="601"/>
      <c r="T76" s="602"/>
      <c r="U76" s="603" t="str">
        <f>IF(P76="","",VLOOKUP(P76,【参考】数式用!$A$5:$I$38,MATCH(T76,【参考】数式用!$C$4:$G$4,0)+2,0))</f>
        <v/>
      </c>
      <c r="V76" s="237" t="s">
        <v>201</v>
      </c>
      <c r="W76" s="604"/>
      <c r="X76" s="234" t="s">
        <v>202</v>
      </c>
      <c r="Y76" s="604"/>
      <c r="Z76" s="386" t="s">
        <v>203</v>
      </c>
      <c r="AA76" s="605"/>
      <c r="AB76" s="234" t="s">
        <v>202</v>
      </c>
      <c r="AC76" s="605"/>
      <c r="AD76" s="234" t="s">
        <v>204</v>
      </c>
      <c r="AE76" s="606" t="s">
        <v>205</v>
      </c>
      <c r="AF76" s="607" t="str">
        <f t="shared" si="3"/>
        <v/>
      </c>
      <c r="AG76" s="610" t="s">
        <v>206</v>
      </c>
      <c r="AH76" s="609" t="str">
        <f t="shared" si="1"/>
        <v/>
      </c>
    </row>
    <row r="77" spans="1:34" ht="36.75" customHeight="1">
      <c r="A77" s="592">
        <f t="shared" si="4"/>
        <v>66</v>
      </c>
      <c r="B77" s="593" t="str">
        <f>IF('(入力順➀)基本情報入力シート'!C98="","",'(入力順➀)基本情報入力シート'!C98)</f>
        <v/>
      </c>
      <c r="C77" s="594" t="str">
        <f>IF('(入力順➀)基本情報入力シート'!D98="","",'(入力順➀)基本情報入力シート'!D98)</f>
        <v/>
      </c>
      <c r="D77" s="595" t="str">
        <f>IF('(入力順➀)基本情報入力シート'!E98="","",'(入力順➀)基本情報入力シート'!E98)</f>
        <v/>
      </c>
      <c r="E77" s="595" t="str">
        <f>IF('(入力順➀)基本情報入力シート'!F98="","",'(入力順➀)基本情報入力シート'!F98)</f>
        <v/>
      </c>
      <c r="F77" s="595" t="str">
        <f>IF('(入力順➀)基本情報入力シート'!G98="","",'(入力順➀)基本情報入力シート'!G98)</f>
        <v/>
      </c>
      <c r="G77" s="595" t="str">
        <f>IF('(入力順➀)基本情報入力シート'!H98="","",'(入力順➀)基本情報入力シート'!H98)</f>
        <v/>
      </c>
      <c r="H77" s="595" t="str">
        <f>IF('(入力順➀)基本情報入力シート'!I98="","",'(入力順➀)基本情報入力シート'!I98)</f>
        <v/>
      </c>
      <c r="I77" s="595" t="str">
        <f>IF('(入力順➀)基本情報入力シート'!J98="","",'(入力順➀)基本情報入力シート'!J98)</f>
        <v/>
      </c>
      <c r="J77" s="595" t="str">
        <f>IF('(入力順➀)基本情報入力シート'!K98="","",'(入力順➀)基本情報入力シート'!K98)</f>
        <v/>
      </c>
      <c r="K77" s="596" t="str">
        <f>IF('(入力順➀)基本情報入力シート'!L98="","",'(入力順➀)基本情報入力シート'!L98)</f>
        <v/>
      </c>
      <c r="L77" s="597" t="str">
        <f>IF('(入力順➀)基本情報入力シート'!M98="","",'(入力順➀)基本情報入力シート'!M98)</f>
        <v/>
      </c>
      <c r="M77" s="597" t="str">
        <f>IF('(入力順➀)基本情報入力シート'!R98="","",'(入力順➀)基本情報入力シート'!R98)</f>
        <v/>
      </c>
      <c r="N77" s="597" t="str">
        <f>IF('(入力順➀)基本情報入力シート'!W98="","",'(入力順➀)基本情報入力シート'!W98)</f>
        <v/>
      </c>
      <c r="O77" s="592" t="str">
        <f>IF('(入力順➀)基本情報入力シート'!X98="","",'(入力順➀)基本情報入力シート'!X98)</f>
        <v/>
      </c>
      <c r="P77" s="598" t="str">
        <f>IF('(入力順➀)基本情報入力シート'!Y98="","",'(入力順➀)基本情報入力シート'!Y98)</f>
        <v/>
      </c>
      <c r="Q77" s="599" t="str">
        <f>IF('(入力順➀)基本情報入力シート'!Z98="","",'(入力順➀)基本情報入力シート'!Z98)</f>
        <v/>
      </c>
      <c r="R77" s="600" t="str">
        <f>IF('(入力順➀)基本情報入力シート'!AA98="","",'(入力順➀)基本情報入力シート'!AA98)</f>
        <v/>
      </c>
      <c r="S77" s="601"/>
      <c r="T77" s="602"/>
      <c r="U77" s="603" t="str">
        <f>IF(P77="","",VLOOKUP(P77,【参考】数式用!$A$5:$I$38,MATCH(T77,【参考】数式用!$C$4:$G$4,0)+2,0))</f>
        <v/>
      </c>
      <c r="V77" s="237" t="s">
        <v>201</v>
      </c>
      <c r="W77" s="604"/>
      <c r="X77" s="234" t="s">
        <v>202</v>
      </c>
      <c r="Y77" s="604"/>
      <c r="Z77" s="386" t="s">
        <v>203</v>
      </c>
      <c r="AA77" s="605"/>
      <c r="AB77" s="234" t="s">
        <v>202</v>
      </c>
      <c r="AC77" s="605"/>
      <c r="AD77" s="234" t="s">
        <v>204</v>
      </c>
      <c r="AE77" s="606" t="s">
        <v>205</v>
      </c>
      <c r="AF77" s="607" t="str">
        <f t="shared" si="3"/>
        <v/>
      </c>
      <c r="AG77" s="610" t="s">
        <v>206</v>
      </c>
      <c r="AH77" s="609" t="str">
        <f t="shared" ref="AH77:AH111" si="5">IFERROR(ROUNDDOWN(ROUND(Q77*R77,0)*U77,0)*AF77,"")</f>
        <v/>
      </c>
    </row>
    <row r="78" spans="1:34" ht="36.75" customHeight="1">
      <c r="A78" s="592">
        <f t="shared" si="4"/>
        <v>67</v>
      </c>
      <c r="B78" s="593" t="str">
        <f>IF('(入力順➀)基本情報入力シート'!C99="","",'(入力順➀)基本情報入力シート'!C99)</f>
        <v/>
      </c>
      <c r="C78" s="594" t="str">
        <f>IF('(入力順➀)基本情報入力シート'!D99="","",'(入力順➀)基本情報入力シート'!D99)</f>
        <v/>
      </c>
      <c r="D78" s="595" t="str">
        <f>IF('(入力順➀)基本情報入力シート'!E99="","",'(入力順➀)基本情報入力シート'!E99)</f>
        <v/>
      </c>
      <c r="E78" s="595" t="str">
        <f>IF('(入力順➀)基本情報入力シート'!F99="","",'(入力順➀)基本情報入力シート'!F99)</f>
        <v/>
      </c>
      <c r="F78" s="595" t="str">
        <f>IF('(入力順➀)基本情報入力シート'!G99="","",'(入力順➀)基本情報入力シート'!G99)</f>
        <v/>
      </c>
      <c r="G78" s="595" t="str">
        <f>IF('(入力順➀)基本情報入力シート'!H99="","",'(入力順➀)基本情報入力シート'!H99)</f>
        <v/>
      </c>
      <c r="H78" s="595" t="str">
        <f>IF('(入力順➀)基本情報入力シート'!I99="","",'(入力順➀)基本情報入力シート'!I99)</f>
        <v/>
      </c>
      <c r="I78" s="595" t="str">
        <f>IF('(入力順➀)基本情報入力シート'!J99="","",'(入力順➀)基本情報入力シート'!J99)</f>
        <v/>
      </c>
      <c r="J78" s="595" t="str">
        <f>IF('(入力順➀)基本情報入力シート'!K99="","",'(入力順➀)基本情報入力シート'!K99)</f>
        <v/>
      </c>
      <c r="K78" s="596" t="str">
        <f>IF('(入力順➀)基本情報入力シート'!L99="","",'(入力順➀)基本情報入力シート'!L99)</f>
        <v/>
      </c>
      <c r="L78" s="597" t="str">
        <f>IF('(入力順➀)基本情報入力シート'!M99="","",'(入力順➀)基本情報入力シート'!M99)</f>
        <v/>
      </c>
      <c r="M78" s="597" t="str">
        <f>IF('(入力順➀)基本情報入力シート'!R99="","",'(入力順➀)基本情報入力シート'!R99)</f>
        <v/>
      </c>
      <c r="N78" s="597" t="str">
        <f>IF('(入力順➀)基本情報入力シート'!W99="","",'(入力順➀)基本情報入力シート'!W99)</f>
        <v/>
      </c>
      <c r="O78" s="592" t="str">
        <f>IF('(入力順➀)基本情報入力シート'!X99="","",'(入力順➀)基本情報入力シート'!X99)</f>
        <v/>
      </c>
      <c r="P78" s="598" t="str">
        <f>IF('(入力順➀)基本情報入力シート'!Y99="","",'(入力順➀)基本情報入力シート'!Y99)</f>
        <v/>
      </c>
      <c r="Q78" s="599" t="str">
        <f>IF('(入力順➀)基本情報入力シート'!Z99="","",'(入力順➀)基本情報入力シート'!Z99)</f>
        <v/>
      </c>
      <c r="R78" s="600" t="str">
        <f>IF('(入力順➀)基本情報入力シート'!AA99="","",'(入力順➀)基本情報入力シート'!AA99)</f>
        <v/>
      </c>
      <c r="S78" s="601"/>
      <c r="T78" s="602"/>
      <c r="U78" s="603" t="str">
        <f>IF(P78="","",VLOOKUP(P78,【参考】数式用!$A$5:$I$38,MATCH(T78,【参考】数式用!$C$4:$G$4,0)+2,0))</f>
        <v/>
      </c>
      <c r="V78" s="237" t="s">
        <v>201</v>
      </c>
      <c r="W78" s="604"/>
      <c r="X78" s="234" t="s">
        <v>202</v>
      </c>
      <c r="Y78" s="604"/>
      <c r="Z78" s="386" t="s">
        <v>203</v>
      </c>
      <c r="AA78" s="605"/>
      <c r="AB78" s="234" t="s">
        <v>202</v>
      </c>
      <c r="AC78" s="605"/>
      <c r="AD78" s="234" t="s">
        <v>204</v>
      </c>
      <c r="AE78" s="606" t="s">
        <v>205</v>
      </c>
      <c r="AF78" s="607" t="str">
        <f t="shared" si="3"/>
        <v/>
      </c>
      <c r="AG78" s="610" t="s">
        <v>206</v>
      </c>
      <c r="AH78" s="609" t="str">
        <f t="shared" si="5"/>
        <v/>
      </c>
    </row>
    <row r="79" spans="1:34" ht="36.75" customHeight="1">
      <c r="A79" s="592">
        <f t="shared" si="4"/>
        <v>68</v>
      </c>
      <c r="B79" s="593" t="str">
        <f>IF('(入力順➀)基本情報入力シート'!C100="","",'(入力順➀)基本情報入力シート'!C100)</f>
        <v/>
      </c>
      <c r="C79" s="594" t="str">
        <f>IF('(入力順➀)基本情報入力シート'!D100="","",'(入力順➀)基本情報入力シート'!D100)</f>
        <v/>
      </c>
      <c r="D79" s="595" t="str">
        <f>IF('(入力順➀)基本情報入力シート'!E100="","",'(入力順➀)基本情報入力シート'!E100)</f>
        <v/>
      </c>
      <c r="E79" s="595" t="str">
        <f>IF('(入力順➀)基本情報入力シート'!F100="","",'(入力順➀)基本情報入力シート'!F100)</f>
        <v/>
      </c>
      <c r="F79" s="595" t="str">
        <f>IF('(入力順➀)基本情報入力シート'!G100="","",'(入力順➀)基本情報入力シート'!G100)</f>
        <v/>
      </c>
      <c r="G79" s="595" t="str">
        <f>IF('(入力順➀)基本情報入力シート'!H100="","",'(入力順➀)基本情報入力シート'!H100)</f>
        <v/>
      </c>
      <c r="H79" s="595" t="str">
        <f>IF('(入力順➀)基本情報入力シート'!I100="","",'(入力順➀)基本情報入力シート'!I100)</f>
        <v/>
      </c>
      <c r="I79" s="595" t="str">
        <f>IF('(入力順➀)基本情報入力シート'!J100="","",'(入力順➀)基本情報入力シート'!J100)</f>
        <v/>
      </c>
      <c r="J79" s="595" t="str">
        <f>IF('(入力順➀)基本情報入力シート'!K100="","",'(入力順➀)基本情報入力シート'!K100)</f>
        <v/>
      </c>
      <c r="K79" s="596" t="str">
        <f>IF('(入力順➀)基本情報入力シート'!L100="","",'(入力順➀)基本情報入力シート'!L100)</f>
        <v/>
      </c>
      <c r="L79" s="597" t="str">
        <f>IF('(入力順➀)基本情報入力シート'!M100="","",'(入力順➀)基本情報入力シート'!M100)</f>
        <v/>
      </c>
      <c r="M79" s="597" t="str">
        <f>IF('(入力順➀)基本情報入力シート'!R100="","",'(入力順➀)基本情報入力シート'!R100)</f>
        <v/>
      </c>
      <c r="N79" s="597" t="str">
        <f>IF('(入力順➀)基本情報入力シート'!W100="","",'(入力順➀)基本情報入力シート'!W100)</f>
        <v/>
      </c>
      <c r="O79" s="592" t="str">
        <f>IF('(入力順➀)基本情報入力シート'!X100="","",'(入力順➀)基本情報入力シート'!X100)</f>
        <v/>
      </c>
      <c r="P79" s="598" t="str">
        <f>IF('(入力順➀)基本情報入力シート'!Y100="","",'(入力順➀)基本情報入力シート'!Y100)</f>
        <v/>
      </c>
      <c r="Q79" s="599" t="str">
        <f>IF('(入力順➀)基本情報入力シート'!Z100="","",'(入力順➀)基本情報入力シート'!Z100)</f>
        <v/>
      </c>
      <c r="R79" s="600" t="str">
        <f>IF('(入力順➀)基本情報入力シート'!AA100="","",'(入力順➀)基本情報入力シート'!AA100)</f>
        <v/>
      </c>
      <c r="S79" s="601"/>
      <c r="T79" s="602"/>
      <c r="U79" s="603" t="str">
        <f>IF(P79="","",VLOOKUP(P79,【参考】数式用!$A$5:$I$38,MATCH(T79,【参考】数式用!$C$4:$G$4,0)+2,0))</f>
        <v/>
      </c>
      <c r="V79" s="237" t="s">
        <v>201</v>
      </c>
      <c r="W79" s="604"/>
      <c r="X79" s="234" t="s">
        <v>202</v>
      </c>
      <c r="Y79" s="604"/>
      <c r="Z79" s="386" t="s">
        <v>203</v>
      </c>
      <c r="AA79" s="605"/>
      <c r="AB79" s="234" t="s">
        <v>202</v>
      </c>
      <c r="AC79" s="605"/>
      <c r="AD79" s="234" t="s">
        <v>204</v>
      </c>
      <c r="AE79" s="606" t="s">
        <v>205</v>
      </c>
      <c r="AF79" s="607" t="str">
        <f t="shared" si="3"/>
        <v/>
      </c>
      <c r="AG79" s="610" t="s">
        <v>206</v>
      </c>
      <c r="AH79" s="609" t="str">
        <f t="shared" si="5"/>
        <v/>
      </c>
    </row>
    <row r="80" spans="1:34" ht="36.75" customHeight="1">
      <c r="A80" s="592">
        <f t="shared" si="4"/>
        <v>69</v>
      </c>
      <c r="B80" s="593" t="str">
        <f>IF('(入力順➀)基本情報入力シート'!C101="","",'(入力順➀)基本情報入力シート'!C101)</f>
        <v/>
      </c>
      <c r="C80" s="594" t="str">
        <f>IF('(入力順➀)基本情報入力シート'!D101="","",'(入力順➀)基本情報入力シート'!D101)</f>
        <v/>
      </c>
      <c r="D80" s="595" t="str">
        <f>IF('(入力順➀)基本情報入力シート'!E101="","",'(入力順➀)基本情報入力シート'!E101)</f>
        <v/>
      </c>
      <c r="E80" s="595" t="str">
        <f>IF('(入力順➀)基本情報入力シート'!F101="","",'(入力順➀)基本情報入力シート'!F101)</f>
        <v/>
      </c>
      <c r="F80" s="595" t="str">
        <f>IF('(入力順➀)基本情報入力シート'!G101="","",'(入力順➀)基本情報入力シート'!G101)</f>
        <v/>
      </c>
      <c r="G80" s="595" t="str">
        <f>IF('(入力順➀)基本情報入力シート'!H101="","",'(入力順➀)基本情報入力シート'!H101)</f>
        <v/>
      </c>
      <c r="H80" s="595" t="str">
        <f>IF('(入力順➀)基本情報入力シート'!I101="","",'(入力順➀)基本情報入力シート'!I101)</f>
        <v/>
      </c>
      <c r="I80" s="595" t="str">
        <f>IF('(入力順➀)基本情報入力シート'!J101="","",'(入力順➀)基本情報入力シート'!J101)</f>
        <v/>
      </c>
      <c r="J80" s="595" t="str">
        <f>IF('(入力順➀)基本情報入力シート'!K101="","",'(入力順➀)基本情報入力シート'!K101)</f>
        <v/>
      </c>
      <c r="K80" s="596" t="str">
        <f>IF('(入力順➀)基本情報入力シート'!L101="","",'(入力順➀)基本情報入力シート'!L101)</f>
        <v/>
      </c>
      <c r="L80" s="597" t="str">
        <f>IF('(入力順➀)基本情報入力シート'!M101="","",'(入力順➀)基本情報入力シート'!M101)</f>
        <v/>
      </c>
      <c r="M80" s="597" t="str">
        <f>IF('(入力順➀)基本情報入力シート'!R101="","",'(入力順➀)基本情報入力シート'!R101)</f>
        <v/>
      </c>
      <c r="N80" s="597" t="str">
        <f>IF('(入力順➀)基本情報入力シート'!W101="","",'(入力順➀)基本情報入力シート'!W101)</f>
        <v/>
      </c>
      <c r="O80" s="592" t="str">
        <f>IF('(入力順➀)基本情報入力シート'!X101="","",'(入力順➀)基本情報入力シート'!X101)</f>
        <v/>
      </c>
      <c r="P80" s="598" t="str">
        <f>IF('(入力順➀)基本情報入力シート'!Y101="","",'(入力順➀)基本情報入力シート'!Y101)</f>
        <v/>
      </c>
      <c r="Q80" s="599" t="str">
        <f>IF('(入力順➀)基本情報入力シート'!Z101="","",'(入力順➀)基本情報入力シート'!Z101)</f>
        <v/>
      </c>
      <c r="R80" s="600" t="str">
        <f>IF('(入力順➀)基本情報入力シート'!AA101="","",'(入力順➀)基本情報入力シート'!AA101)</f>
        <v/>
      </c>
      <c r="S80" s="601"/>
      <c r="T80" s="602"/>
      <c r="U80" s="603" t="str">
        <f>IF(P80="","",VLOOKUP(P80,【参考】数式用!$A$5:$I$38,MATCH(T80,【参考】数式用!$C$4:$G$4,0)+2,0))</f>
        <v/>
      </c>
      <c r="V80" s="237" t="s">
        <v>201</v>
      </c>
      <c r="W80" s="604"/>
      <c r="X80" s="234" t="s">
        <v>202</v>
      </c>
      <c r="Y80" s="604"/>
      <c r="Z80" s="386" t="s">
        <v>203</v>
      </c>
      <c r="AA80" s="605"/>
      <c r="AB80" s="234" t="s">
        <v>202</v>
      </c>
      <c r="AC80" s="605"/>
      <c r="AD80" s="234" t="s">
        <v>204</v>
      </c>
      <c r="AE80" s="606" t="s">
        <v>205</v>
      </c>
      <c r="AF80" s="607" t="str">
        <f t="shared" si="3"/>
        <v/>
      </c>
      <c r="AG80" s="610" t="s">
        <v>206</v>
      </c>
      <c r="AH80" s="609" t="str">
        <f t="shared" si="5"/>
        <v/>
      </c>
    </row>
    <row r="81" spans="1:34" ht="36.75" customHeight="1">
      <c r="A81" s="592">
        <f t="shared" si="4"/>
        <v>70</v>
      </c>
      <c r="B81" s="593" t="str">
        <f>IF('(入力順➀)基本情報入力シート'!C102="","",'(入力順➀)基本情報入力シート'!C102)</f>
        <v/>
      </c>
      <c r="C81" s="594" t="str">
        <f>IF('(入力順➀)基本情報入力シート'!D102="","",'(入力順➀)基本情報入力シート'!D102)</f>
        <v/>
      </c>
      <c r="D81" s="595" t="str">
        <f>IF('(入力順➀)基本情報入力シート'!E102="","",'(入力順➀)基本情報入力シート'!E102)</f>
        <v/>
      </c>
      <c r="E81" s="595" t="str">
        <f>IF('(入力順➀)基本情報入力シート'!F102="","",'(入力順➀)基本情報入力シート'!F102)</f>
        <v/>
      </c>
      <c r="F81" s="595" t="str">
        <f>IF('(入力順➀)基本情報入力シート'!G102="","",'(入力順➀)基本情報入力シート'!G102)</f>
        <v/>
      </c>
      <c r="G81" s="595" t="str">
        <f>IF('(入力順➀)基本情報入力シート'!H102="","",'(入力順➀)基本情報入力シート'!H102)</f>
        <v/>
      </c>
      <c r="H81" s="595" t="str">
        <f>IF('(入力順➀)基本情報入力シート'!I102="","",'(入力順➀)基本情報入力シート'!I102)</f>
        <v/>
      </c>
      <c r="I81" s="595" t="str">
        <f>IF('(入力順➀)基本情報入力シート'!J102="","",'(入力順➀)基本情報入力シート'!J102)</f>
        <v/>
      </c>
      <c r="J81" s="595" t="str">
        <f>IF('(入力順➀)基本情報入力シート'!K102="","",'(入力順➀)基本情報入力シート'!K102)</f>
        <v/>
      </c>
      <c r="K81" s="596" t="str">
        <f>IF('(入力順➀)基本情報入力シート'!L102="","",'(入力順➀)基本情報入力シート'!L102)</f>
        <v/>
      </c>
      <c r="L81" s="597" t="str">
        <f>IF('(入力順➀)基本情報入力シート'!M102="","",'(入力順➀)基本情報入力シート'!M102)</f>
        <v/>
      </c>
      <c r="M81" s="597" t="str">
        <f>IF('(入力順➀)基本情報入力シート'!R102="","",'(入力順➀)基本情報入力シート'!R102)</f>
        <v/>
      </c>
      <c r="N81" s="597" t="str">
        <f>IF('(入力順➀)基本情報入力シート'!W102="","",'(入力順➀)基本情報入力シート'!W102)</f>
        <v/>
      </c>
      <c r="O81" s="592" t="str">
        <f>IF('(入力順➀)基本情報入力シート'!X102="","",'(入力順➀)基本情報入力シート'!X102)</f>
        <v/>
      </c>
      <c r="P81" s="598" t="str">
        <f>IF('(入力順➀)基本情報入力シート'!Y102="","",'(入力順➀)基本情報入力シート'!Y102)</f>
        <v/>
      </c>
      <c r="Q81" s="599" t="str">
        <f>IF('(入力順➀)基本情報入力シート'!Z102="","",'(入力順➀)基本情報入力シート'!Z102)</f>
        <v/>
      </c>
      <c r="R81" s="600" t="str">
        <f>IF('(入力順➀)基本情報入力シート'!AA102="","",'(入力順➀)基本情報入力シート'!AA102)</f>
        <v/>
      </c>
      <c r="S81" s="601"/>
      <c r="T81" s="602"/>
      <c r="U81" s="603" t="str">
        <f>IF(P81="","",VLOOKUP(P81,【参考】数式用!$A$5:$I$38,MATCH(T81,【参考】数式用!$C$4:$G$4,0)+2,0))</f>
        <v/>
      </c>
      <c r="V81" s="237" t="s">
        <v>201</v>
      </c>
      <c r="W81" s="604"/>
      <c r="X81" s="234" t="s">
        <v>202</v>
      </c>
      <c r="Y81" s="604"/>
      <c r="Z81" s="386" t="s">
        <v>203</v>
      </c>
      <c r="AA81" s="605"/>
      <c r="AB81" s="234" t="s">
        <v>202</v>
      </c>
      <c r="AC81" s="605"/>
      <c r="AD81" s="234" t="s">
        <v>204</v>
      </c>
      <c r="AE81" s="606" t="s">
        <v>205</v>
      </c>
      <c r="AF81" s="607" t="str">
        <f t="shared" ref="AF81:AF111" si="6">IF(W81&gt;=1,(AA81*12+AC81)-(W81*12+Y81)+1,"")</f>
        <v/>
      </c>
      <c r="AG81" s="610" t="s">
        <v>206</v>
      </c>
      <c r="AH81" s="609" t="str">
        <f t="shared" si="5"/>
        <v/>
      </c>
    </row>
    <row r="82" spans="1:34" ht="36.75" customHeight="1">
      <c r="A82" s="592">
        <f t="shared" si="4"/>
        <v>71</v>
      </c>
      <c r="B82" s="593" t="str">
        <f>IF('(入力順➀)基本情報入力シート'!C103="","",'(入力順➀)基本情報入力シート'!C103)</f>
        <v/>
      </c>
      <c r="C82" s="594" t="str">
        <f>IF('(入力順➀)基本情報入力シート'!D103="","",'(入力順➀)基本情報入力シート'!D103)</f>
        <v/>
      </c>
      <c r="D82" s="595" t="str">
        <f>IF('(入力順➀)基本情報入力シート'!E103="","",'(入力順➀)基本情報入力シート'!E103)</f>
        <v/>
      </c>
      <c r="E82" s="595" t="str">
        <f>IF('(入力順➀)基本情報入力シート'!F103="","",'(入力順➀)基本情報入力シート'!F103)</f>
        <v/>
      </c>
      <c r="F82" s="595" t="str">
        <f>IF('(入力順➀)基本情報入力シート'!G103="","",'(入力順➀)基本情報入力シート'!G103)</f>
        <v/>
      </c>
      <c r="G82" s="595" t="str">
        <f>IF('(入力順➀)基本情報入力シート'!H103="","",'(入力順➀)基本情報入力シート'!H103)</f>
        <v/>
      </c>
      <c r="H82" s="595" t="str">
        <f>IF('(入力順➀)基本情報入力シート'!I103="","",'(入力順➀)基本情報入力シート'!I103)</f>
        <v/>
      </c>
      <c r="I82" s="595" t="str">
        <f>IF('(入力順➀)基本情報入力シート'!J103="","",'(入力順➀)基本情報入力シート'!J103)</f>
        <v/>
      </c>
      <c r="J82" s="595" t="str">
        <f>IF('(入力順➀)基本情報入力シート'!K103="","",'(入力順➀)基本情報入力シート'!K103)</f>
        <v/>
      </c>
      <c r="K82" s="596" t="str">
        <f>IF('(入力順➀)基本情報入力シート'!L103="","",'(入力順➀)基本情報入力シート'!L103)</f>
        <v/>
      </c>
      <c r="L82" s="597" t="str">
        <f>IF('(入力順➀)基本情報入力シート'!M103="","",'(入力順➀)基本情報入力シート'!M103)</f>
        <v/>
      </c>
      <c r="M82" s="597" t="str">
        <f>IF('(入力順➀)基本情報入力シート'!R103="","",'(入力順➀)基本情報入力シート'!R103)</f>
        <v/>
      </c>
      <c r="N82" s="597" t="str">
        <f>IF('(入力順➀)基本情報入力シート'!W103="","",'(入力順➀)基本情報入力シート'!W103)</f>
        <v/>
      </c>
      <c r="O82" s="592" t="str">
        <f>IF('(入力順➀)基本情報入力シート'!X103="","",'(入力順➀)基本情報入力シート'!X103)</f>
        <v/>
      </c>
      <c r="P82" s="598" t="str">
        <f>IF('(入力順➀)基本情報入力シート'!Y103="","",'(入力順➀)基本情報入力シート'!Y103)</f>
        <v/>
      </c>
      <c r="Q82" s="599" t="str">
        <f>IF('(入力順➀)基本情報入力シート'!Z103="","",'(入力順➀)基本情報入力シート'!Z103)</f>
        <v/>
      </c>
      <c r="R82" s="600" t="str">
        <f>IF('(入力順➀)基本情報入力シート'!AA103="","",'(入力順➀)基本情報入力シート'!AA103)</f>
        <v/>
      </c>
      <c r="S82" s="601"/>
      <c r="T82" s="602"/>
      <c r="U82" s="603" t="str">
        <f>IF(P82="","",VLOOKUP(P82,【参考】数式用!$A$5:$I$38,MATCH(T82,【参考】数式用!$C$4:$G$4,0)+2,0))</f>
        <v/>
      </c>
      <c r="V82" s="237" t="s">
        <v>201</v>
      </c>
      <c r="W82" s="604"/>
      <c r="X82" s="234" t="s">
        <v>202</v>
      </c>
      <c r="Y82" s="604"/>
      <c r="Z82" s="386" t="s">
        <v>203</v>
      </c>
      <c r="AA82" s="605"/>
      <c r="AB82" s="234" t="s">
        <v>202</v>
      </c>
      <c r="AC82" s="605"/>
      <c r="AD82" s="234" t="s">
        <v>204</v>
      </c>
      <c r="AE82" s="606" t="s">
        <v>205</v>
      </c>
      <c r="AF82" s="607" t="str">
        <f t="shared" si="6"/>
        <v/>
      </c>
      <c r="AG82" s="610" t="s">
        <v>206</v>
      </c>
      <c r="AH82" s="609" t="str">
        <f t="shared" si="5"/>
        <v/>
      </c>
    </row>
    <row r="83" spans="1:34" ht="36.75" customHeight="1">
      <c r="A83" s="592">
        <f t="shared" si="4"/>
        <v>72</v>
      </c>
      <c r="B83" s="593" t="str">
        <f>IF('(入力順➀)基本情報入力シート'!C104="","",'(入力順➀)基本情報入力シート'!C104)</f>
        <v/>
      </c>
      <c r="C83" s="594" t="str">
        <f>IF('(入力順➀)基本情報入力シート'!D104="","",'(入力順➀)基本情報入力シート'!D104)</f>
        <v/>
      </c>
      <c r="D83" s="595" t="str">
        <f>IF('(入力順➀)基本情報入力シート'!E104="","",'(入力順➀)基本情報入力シート'!E104)</f>
        <v/>
      </c>
      <c r="E83" s="595" t="str">
        <f>IF('(入力順➀)基本情報入力シート'!F104="","",'(入力順➀)基本情報入力シート'!F104)</f>
        <v/>
      </c>
      <c r="F83" s="595" t="str">
        <f>IF('(入力順➀)基本情報入力シート'!G104="","",'(入力順➀)基本情報入力シート'!G104)</f>
        <v/>
      </c>
      <c r="G83" s="595" t="str">
        <f>IF('(入力順➀)基本情報入力シート'!H104="","",'(入力順➀)基本情報入力シート'!H104)</f>
        <v/>
      </c>
      <c r="H83" s="595" t="str">
        <f>IF('(入力順➀)基本情報入力シート'!I104="","",'(入力順➀)基本情報入力シート'!I104)</f>
        <v/>
      </c>
      <c r="I83" s="595" t="str">
        <f>IF('(入力順➀)基本情報入力シート'!J104="","",'(入力順➀)基本情報入力シート'!J104)</f>
        <v/>
      </c>
      <c r="J83" s="595" t="str">
        <f>IF('(入力順➀)基本情報入力シート'!K104="","",'(入力順➀)基本情報入力シート'!K104)</f>
        <v/>
      </c>
      <c r="K83" s="596" t="str">
        <f>IF('(入力順➀)基本情報入力シート'!L104="","",'(入力順➀)基本情報入力シート'!L104)</f>
        <v/>
      </c>
      <c r="L83" s="597" t="str">
        <f>IF('(入力順➀)基本情報入力シート'!M104="","",'(入力順➀)基本情報入力シート'!M104)</f>
        <v/>
      </c>
      <c r="M83" s="597" t="str">
        <f>IF('(入力順➀)基本情報入力シート'!R104="","",'(入力順➀)基本情報入力シート'!R104)</f>
        <v/>
      </c>
      <c r="N83" s="597" t="str">
        <f>IF('(入力順➀)基本情報入力シート'!W104="","",'(入力順➀)基本情報入力シート'!W104)</f>
        <v/>
      </c>
      <c r="O83" s="592" t="str">
        <f>IF('(入力順➀)基本情報入力シート'!X104="","",'(入力順➀)基本情報入力シート'!X104)</f>
        <v/>
      </c>
      <c r="P83" s="598" t="str">
        <f>IF('(入力順➀)基本情報入力シート'!Y104="","",'(入力順➀)基本情報入力シート'!Y104)</f>
        <v/>
      </c>
      <c r="Q83" s="599" t="str">
        <f>IF('(入力順➀)基本情報入力シート'!Z104="","",'(入力順➀)基本情報入力シート'!Z104)</f>
        <v/>
      </c>
      <c r="R83" s="600" t="str">
        <f>IF('(入力順➀)基本情報入力シート'!AA104="","",'(入力順➀)基本情報入力シート'!AA104)</f>
        <v/>
      </c>
      <c r="S83" s="601"/>
      <c r="T83" s="602"/>
      <c r="U83" s="603" t="str">
        <f>IF(P83="","",VLOOKUP(P83,【参考】数式用!$A$5:$I$38,MATCH(T83,【参考】数式用!$C$4:$G$4,0)+2,0))</f>
        <v/>
      </c>
      <c r="V83" s="237" t="s">
        <v>201</v>
      </c>
      <c r="W83" s="604"/>
      <c r="X83" s="234" t="s">
        <v>202</v>
      </c>
      <c r="Y83" s="604"/>
      <c r="Z83" s="386" t="s">
        <v>203</v>
      </c>
      <c r="AA83" s="605"/>
      <c r="AB83" s="234" t="s">
        <v>202</v>
      </c>
      <c r="AC83" s="605"/>
      <c r="AD83" s="234" t="s">
        <v>204</v>
      </c>
      <c r="AE83" s="606" t="s">
        <v>205</v>
      </c>
      <c r="AF83" s="607" t="str">
        <f t="shared" si="6"/>
        <v/>
      </c>
      <c r="AG83" s="610" t="s">
        <v>206</v>
      </c>
      <c r="AH83" s="609" t="str">
        <f t="shared" si="5"/>
        <v/>
      </c>
    </row>
    <row r="84" spans="1:34" ht="36.75" customHeight="1">
      <c r="A84" s="592">
        <f t="shared" si="4"/>
        <v>73</v>
      </c>
      <c r="B84" s="593" t="str">
        <f>IF('(入力順➀)基本情報入力シート'!C105="","",'(入力順➀)基本情報入力シート'!C105)</f>
        <v/>
      </c>
      <c r="C84" s="594" t="str">
        <f>IF('(入力順➀)基本情報入力シート'!D105="","",'(入力順➀)基本情報入力シート'!D105)</f>
        <v/>
      </c>
      <c r="D84" s="595" t="str">
        <f>IF('(入力順➀)基本情報入力シート'!E105="","",'(入力順➀)基本情報入力シート'!E105)</f>
        <v/>
      </c>
      <c r="E84" s="595" t="str">
        <f>IF('(入力順➀)基本情報入力シート'!F105="","",'(入力順➀)基本情報入力シート'!F105)</f>
        <v/>
      </c>
      <c r="F84" s="595" t="str">
        <f>IF('(入力順➀)基本情報入力シート'!G105="","",'(入力順➀)基本情報入力シート'!G105)</f>
        <v/>
      </c>
      <c r="G84" s="595" t="str">
        <f>IF('(入力順➀)基本情報入力シート'!H105="","",'(入力順➀)基本情報入力シート'!H105)</f>
        <v/>
      </c>
      <c r="H84" s="595" t="str">
        <f>IF('(入力順➀)基本情報入力シート'!I105="","",'(入力順➀)基本情報入力シート'!I105)</f>
        <v/>
      </c>
      <c r="I84" s="595" t="str">
        <f>IF('(入力順➀)基本情報入力シート'!J105="","",'(入力順➀)基本情報入力シート'!J105)</f>
        <v/>
      </c>
      <c r="J84" s="595" t="str">
        <f>IF('(入力順➀)基本情報入力シート'!K105="","",'(入力順➀)基本情報入力シート'!K105)</f>
        <v/>
      </c>
      <c r="K84" s="596" t="str">
        <f>IF('(入力順➀)基本情報入力シート'!L105="","",'(入力順➀)基本情報入力シート'!L105)</f>
        <v/>
      </c>
      <c r="L84" s="597" t="str">
        <f>IF('(入力順➀)基本情報入力シート'!M105="","",'(入力順➀)基本情報入力シート'!M105)</f>
        <v/>
      </c>
      <c r="M84" s="597" t="str">
        <f>IF('(入力順➀)基本情報入力シート'!R105="","",'(入力順➀)基本情報入力シート'!R105)</f>
        <v/>
      </c>
      <c r="N84" s="597" t="str">
        <f>IF('(入力順➀)基本情報入力シート'!W105="","",'(入力順➀)基本情報入力シート'!W105)</f>
        <v/>
      </c>
      <c r="O84" s="592" t="str">
        <f>IF('(入力順➀)基本情報入力シート'!X105="","",'(入力順➀)基本情報入力シート'!X105)</f>
        <v/>
      </c>
      <c r="P84" s="598" t="str">
        <f>IF('(入力順➀)基本情報入力シート'!Y105="","",'(入力順➀)基本情報入力シート'!Y105)</f>
        <v/>
      </c>
      <c r="Q84" s="599" t="str">
        <f>IF('(入力順➀)基本情報入力シート'!Z105="","",'(入力順➀)基本情報入力シート'!Z105)</f>
        <v/>
      </c>
      <c r="R84" s="600" t="str">
        <f>IF('(入力順➀)基本情報入力シート'!AA105="","",'(入力順➀)基本情報入力シート'!AA105)</f>
        <v/>
      </c>
      <c r="S84" s="601"/>
      <c r="T84" s="602"/>
      <c r="U84" s="603" t="str">
        <f>IF(P84="","",VLOOKUP(P84,【参考】数式用!$A$5:$I$38,MATCH(T84,【参考】数式用!$C$4:$G$4,0)+2,0))</f>
        <v/>
      </c>
      <c r="V84" s="237" t="s">
        <v>201</v>
      </c>
      <c r="W84" s="604"/>
      <c r="X84" s="234" t="s">
        <v>202</v>
      </c>
      <c r="Y84" s="604"/>
      <c r="Z84" s="386" t="s">
        <v>203</v>
      </c>
      <c r="AA84" s="605"/>
      <c r="AB84" s="234" t="s">
        <v>202</v>
      </c>
      <c r="AC84" s="605"/>
      <c r="AD84" s="234" t="s">
        <v>204</v>
      </c>
      <c r="AE84" s="606" t="s">
        <v>205</v>
      </c>
      <c r="AF84" s="607" t="str">
        <f t="shared" si="6"/>
        <v/>
      </c>
      <c r="AG84" s="610" t="s">
        <v>206</v>
      </c>
      <c r="AH84" s="609" t="str">
        <f t="shared" si="5"/>
        <v/>
      </c>
    </row>
    <row r="85" spans="1:34" ht="36.75" customHeight="1">
      <c r="A85" s="592">
        <f t="shared" si="4"/>
        <v>74</v>
      </c>
      <c r="B85" s="593" t="str">
        <f>IF('(入力順➀)基本情報入力シート'!C106="","",'(入力順➀)基本情報入力シート'!C106)</f>
        <v/>
      </c>
      <c r="C85" s="594" t="str">
        <f>IF('(入力順➀)基本情報入力シート'!D106="","",'(入力順➀)基本情報入力シート'!D106)</f>
        <v/>
      </c>
      <c r="D85" s="595" t="str">
        <f>IF('(入力順➀)基本情報入力シート'!E106="","",'(入力順➀)基本情報入力シート'!E106)</f>
        <v/>
      </c>
      <c r="E85" s="595" t="str">
        <f>IF('(入力順➀)基本情報入力シート'!F106="","",'(入力順➀)基本情報入力シート'!F106)</f>
        <v/>
      </c>
      <c r="F85" s="595" t="str">
        <f>IF('(入力順➀)基本情報入力シート'!G106="","",'(入力順➀)基本情報入力シート'!G106)</f>
        <v/>
      </c>
      <c r="G85" s="595" t="str">
        <f>IF('(入力順➀)基本情報入力シート'!H106="","",'(入力順➀)基本情報入力シート'!H106)</f>
        <v/>
      </c>
      <c r="H85" s="595" t="str">
        <f>IF('(入力順➀)基本情報入力シート'!I106="","",'(入力順➀)基本情報入力シート'!I106)</f>
        <v/>
      </c>
      <c r="I85" s="595" t="str">
        <f>IF('(入力順➀)基本情報入力シート'!J106="","",'(入力順➀)基本情報入力シート'!J106)</f>
        <v/>
      </c>
      <c r="J85" s="595" t="str">
        <f>IF('(入力順➀)基本情報入力シート'!K106="","",'(入力順➀)基本情報入力シート'!K106)</f>
        <v/>
      </c>
      <c r="K85" s="596" t="str">
        <f>IF('(入力順➀)基本情報入力シート'!L106="","",'(入力順➀)基本情報入力シート'!L106)</f>
        <v/>
      </c>
      <c r="L85" s="597" t="str">
        <f>IF('(入力順➀)基本情報入力シート'!M106="","",'(入力順➀)基本情報入力シート'!M106)</f>
        <v/>
      </c>
      <c r="M85" s="597" t="str">
        <f>IF('(入力順➀)基本情報入力シート'!R106="","",'(入力順➀)基本情報入力シート'!R106)</f>
        <v/>
      </c>
      <c r="N85" s="597" t="str">
        <f>IF('(入力順➀)基本情報入力シート'!W106="","",'(入力順➀)基本情報入力シート'!W106)</f>
        <v/>
      </c>
      <c r="O85" s="592" t="str">
        <f>IF('(入力順➀)基本情報入力シート'!X106="","",'(入力順➀)基本情報入力シート'!X106)</f>
        <v/>
      </c>
      <c r="P85" s="598" t="str">
        <f>IF('(入力順➀)基本情報入力シート'!Y106="","",'(入力順➀)基本情報入力シート'!Y106)</f>
        <v/>
      </c>
      <c r="Q85" s="599" t="str">
        <f>IF('(入力順➀)基本情報入力シート'!Z106="","",'(入力順➀)基本情報入力シート'!Z106)</f>
        <v/>
      </c>
      <c r="R85" s="600" t="str">
        <f>IF('(入力順➀)基本情報入力シート'!AA106="","",'(入力順➀)基本情報入力シート'!AA106)</f>
        <v/>
      </c>
      <c r="S85" s="601"/>
      <c r="T85" s="602"/>
      <c r="U85" s="603" t="str">
        <f>IF(P85="","",VLOOKUP(P85,【参考】数式用!$A$5:$I$38,MATCH(T85,【参考】数式用!$C$4:$G$4,0)+2,0))</f>
        <v/>
      </c>
      <c r="V85" s="237" t="s">
        <v>201</v>
      </c>
      <c r="W85" s="604"/>
      <c r="X85" s="234" t="s">
        <v>202</v>
      </c>
      <c r="Y85" s="604"/>
      <c r="Z85" s="386" t="s">
        <v>203</v>
      </c>
      <c r="AA85" s="605"/>
      <c r="AB85" s="234" t="s">
        <v>202</v>
      </c>
      <c r="AC85" s="605"/>
      <c r="AD85" s="234" t="s">
        <v>204</v>
      </c>
      <c r="AE85" s="606" t="s">
        <v>205</v>
      </c>
      <c r="AF85" s="607" t="str">
        <f t="shared" si="6"/>
        <v/>
      </c>
      <c r="AG85" s="610" t="s">
        <v>206</v>
      </c>
      <c r="AH85" s="609" t="str">
        <f t="shared" si="5"/>
        <v/>
      </c>
    </row>
    <row r="86" spans="1:34" ht="36.75" customHeight="1">
      <c r="A86" s="592">
        <f t="shared" si="4"/>
        <v>75</v>
      </c>
      <c r="B86" s="593" t="str">
        <f>IF('(入力順➀)基本情報入力シート'!C107="","",'(入力順➀)基本情報入力シート'!C107)</f>
        <v/>
      </c>
      <c r="C86" s="594" t="str">
        <f>IF('(入力順➀)基本情報入力シート'!D107="","",'(入力順➀)基本情報入力シート'!D107)</f>
        <v/>
      </c>
      <c r="D86" s="595" t="str">
        <f>IF('(入力順➀)基本情報入力シート'!E107="","",'(入力順➀)基本情報入力シート'!E107)</f>
        <v/>
      </c>
      <c r="E86" s="595" t="str">
        <f>IF('(入力順➀)基本情報入力シート'!F107="","",'(入力順➀)基本情報入力シート'!F107)</f>
        <v/>
      </c>
      <c r="F86" s="595" t="str">
        <f>IF('(入力順➀)基本情報入力シート'!G107="","",'(入力順➀)基本情報入力シート'!G107)</f>
        <v/>
      </c>
      <c r="G86" s="595" t="str">
        <f>IF('(入力順➀)基本情報入力シート'!H107="","",'(入力順➀)基本情報入力シート'!H107)</f>
        <v/>
      </c>
      <c r="H86" s="595" t="str">
        <f>IF('(入力順➀)基本情報入力シート'!I107="","",'(入力順➀)基本情報入力シート'!I107)</f>
        <v/>
      </c>
      <c r="I86" s="595" t="str">
        <f>IF('(入力順➀)基本情報入力シート'!J107="","",'(入力順➀)基本情報入力シート'!J107)</f>
        <v/>
      </c>
      <c r="J86" s="595" t="str">
        <f>IF('(入力順➀)基本情報入力シート'!K107="","",'(入力順➀)基本情報入力シート'!K107)</f>
        <v/>
      </c>
      <c r="K86" s="596" t="str">
        <f>IF('(入力順➀)基本情報入力シート'!L107="","",'(入力順➀)基本情報入力シート'!L107)</f>
        <v/>
      </c>
      <c r="L86" s="597" t="str">
        <f>IF('(入力順➀)基本情報入力シート'!M107="","",'(入力順➀)基本情報入力シート'!M107)</f>
        <v/>
      </c>
      <c r="M86" s="597" t="str">
        <f>IF('(入力順➀)基本情報入力シート'!R107="","",'(入力順➀)基本情報入力シート'!R107)</f>
        <v/>
      </c>
      <c r="N86" s="597" t="str">
        <f>IF('(入力順➀)基本情報入力シート'!W107="","",'(入力順➀)基本情報入力シート'!W107)</f>
        <v/>
      </c>
      <c r="O86" s="592" t="str">
        <f>IF('(入力順➀)基本情報入力シート'!X107="","",'(入力順➀)基本情報入力シート'!X107)</f>
        <v/>
      </c>
      <c r="P86" s="598" t="str">
        <f>IF('(入力順➀)基本情報入力シート'!Y107="","",'(入力順➀)基本情報入力シート'!Y107)</f>
        <v/>
      </c>
      <c r="Q86" s="599" t="str">
        <f>IF('(入力順➀)基本情報入力シート'!Z107="","",'(入力順➀)基本情報入力シート'!Z107)</f>
        <v/>
      </c>
      <c r="R86" s="600" t="str">
        <f>IF('(入力順➀)基本情報入力シート'!AA107="","",'(入力順➀)基本情報入力シート'!AA107)</f>
        <v/>
      </c>
      <c r="S86" s="601"/>
      <c r="T86" s="602"/>
      <c r="U86" s="603" t="str">
        <f>IF(P86="","",VLOOKUP(P86,【参考】数式用!$A$5:$I$38,MATCH(T86,【参考】数式用!$C$4:$G$4,0)+2,0))</f>
        <v/>
      </c>
      <c r="V86" s="237" t="s">
        <v>201</v>
      </c>
      <c r="W86" s="604"/>
      <c r="X86" s="234" t="s">
        <v>202</v>
      </c>
      <c r="Y86" s="604"/>
      <c r="Z86" s="386" t="s">
        <v>203</v>
      </c>
      <c r="AA86" s="605"/>
      <c r="AB86" s="234" t="s">
        <v>202</v>
      </c>
      <c r="AC86" s="605"/>
      <c r="AD86" s="234" t="s">
        <v>204</v>
      </c>
      <c r="AE86" s="606" t="s">
        <v>205</v>
      </c>
      <c r="AF86" s="607" t="str">
        <f t="shared" si="6"/>
        <v/>
      </c>
      <c r="AG86" s="610" t="s">
        <v>206</v>
      </c>
      <c r="AH86" s="609" t="str">
        <f t="shared" si="5"/>
        <v/>
      </c>
    </row>
    <row r="87" spans="1:34" ht="36.75" customHeight="1">
      <c r="A87" s="592">
        <f t="shared" si="4"/>
        <v>76</v>
      </c>
      <c r="B87" s="593" t="str">
        <f>IF('(入力順➀)基本情報入力シート'!C108="","",'(入力順➀)基本情報入力シート'!C108)</f>
        <v/>
      </c>
      <c r="C87" s="594" t="str">
        <f>IF('(入力順➀)基本情報入力シート'!D108="","",'(入力順➀)基本情報入力シート'!D108)</f>
        <v/>
      </c>
      <c r="D87" s="595" t="str">
        <f>IF('(入力順➀)基本情報入力シート'!E108="","",'(入力順➀)基本情報入力シート'!E108)</f>
        <v/>
      </c>
      <c r="E87" s="595" t="str">
        <f>IF('(入力順➀)基本情報入力シート'!F108="","",'(入力順➀)基本情報入力シート'!F108)</f>
        <v/>
      </c>
      <c r="F87" s="595" t="str">
        <f>IF('(入力順➀)基本情報入力シート'!G108="","",'(入力順➀)基本情報入力シート'!G108)</f>
        <v/>
      </c>
      <c r="G87" s="595" t="str">
        <f>IF('(入力順➀)基本情報入力シート'!H108="","",'(入力順➀)基本情報入力シート'!H108)</f>
        <v/>
      </c>
      <c r="H87" s="595" t="str">
        <f>IF('(入力順➀)基本情報入力シート'!I108="","",'(入力順➀)基本情報入力シート'!I108)</f>
        <v/>
      </c>
      <c r="I87" s="595" t="str">
        <f>IF('(入力順➀)基本情報入力シート'!J108="","",'(入力順➀)基本情報入力シート'!J108)</f>
        <v/>
      </c>
      <c r="J87" s="595" t="str">
        <f>IF('(入力順➀)基本情報入力シート'!K108="","",'(入力順➀)基本情報入力シート'!K108)</f>
        <v/>
      </c>
      <c r="K87" s="596" t="str">
        <f>IF('(入力順➀)基本情報入力シート'!L108="","",'(入力順➀)基本情報入力シート'!L108)</f>
        <v/>
      </c>
      <c r="L87" s="597" t="str">
        <f>IF('(入力順➀)基本情報入力シート'!M108="","",'(入力順➀)基本情報入力シート'!M108)</f>
        <v/>
      </c>
      <c r="M87" s="597" t="str">
        <f>IF('(入力順➀)基本情報入力シート'!R108="","",'(入力順➀)基本情報入力シート'!R108)</f>
        <v/>
      </c>
      <c r="N87" s="597" t="str">
        <f>IF('(入力順➀)基本情報入力シート'!W108="","",'(入力順➀)基本情報入力シート'!W108)</f>
        <v/>
      </c>
      <c r="O87" s="592" t="str">
        <f>IF('(入力順➀)基本情報入力シート'!X108="","",'(入力順➀)基本情報入力シート'!X108)</f>
        <v/>
      </c>
      <c r="P87" s="598" t="str">
        <f>IF('(入力順➀)基本情報入力シート'!Y108="","",'(入力順➀)基本情報入力シート'!Y108)</f>
        <v/>
      </c>
      <c r="Q87" s="599" t="str">
        <f>IF('(入力順➀)基本情報入力シート'!Z108="","",'(入力順➀)基本情報入力シート'!Z108)</f>
        <v/>
      </c>
      <c r="R87" s="600" t="str">
        <f>IF('(入力順➀)基本情報入力シート'!AA108="","",'(入力順➀)基本情報入力シート'!AA108)</f>
        <v/>
      </c>
      <c r="S87" s="601"/>
      <c r="T87" s="602"/>
      <c r="U87" s="603" t="str">
        <f>IF(P87="","",VLOOKUP(P87,【参考】数式用!$A$5:$I$38,MATCH(T87,【参考】数式用!$C$4:$G$4,0)+2,0))</f>
        <v/>
      </c>
      <c r="V87" s="237" t="s">
        <v>201</v>
      </c>
      <c r="W87" s="604"/>
      <c r="X87" s="234" t="s">
        <v>202</v>
      </c>
      <c r="Y87" s="604"/>
      <c r="Z87" s="386" t="s">
        <v>203</v>
      </c>
      <c r="AA87" s="605"/>
      <c r="AB87" s="234" t="s">
        <v>202</v>
      </c>
      <c r="AC87" s="605"/>
      <c r="AD87" s="234" t="s">
        <v>204</v>
      </c>
      <c r="AE87" s="606" t="s">
        <v>205</v>
      </c>
      <c r="AF87" s="607" t="str">
        <f t="shared" si="6"/>
        <v/>
      </c>
      <c r="AG87" s="610" t="s">
        <v>206</v>
      </c>
      <c r="AH87" s="609" t="str">
        <f t="shared" si="5"/>
        <v/>
      </c>
    </row>
    <row r="88" spans="1:34" ht="36.75" customHeight="1">
      <c r="A88" s="592">
        <f t="shared" si="4"/>
        <v>77</v>
      </c>
      <c r="B88" s="593" t="str">
        <f>IF('(入力順➀)基本情報入力シート'!C109="","",'(入力順➀)基本情報入力シート'!C109)</f>
        <v/>
      </c>
      <c r="C88" s="594" t="str">
        <f>IF('(入力順➀)基本情報入力シート'!D109="","",'(入力順➀)基本情報入力シート'!D109)</f>
        <v/>
      </c>
      <c r="D88" s="595" t="str">
        <f>IF('(入力順➀)基本情報入力シート'!E109="","",'(入力順➀)基本情報入力シート'!E109)</f>
        <v/>
      </c>
      <c r="E88" s="595" t="str">
        <f>IF('(入力順➀)基本情報入力シート'!F109="","",'(入力順➀)基本情報入力シート'!F109)</f>
        <v/>
      </c>
      <c r="F88" s="595" t="str">
        <f>IF('(入力順➀)基本情報入力シート'!G109="","",'(入力順➀)基本情報入力シート'!G109)</f>
        <v/>
      </c>
      <c r="G88" s="595" t="str">
        <f>IF('(入力順➀)基本情報入力シート'!H109="","",'(入力順➀)基本情報入力シート'!H109)</f>
        <v/>
      </c>
      <c r="H88" s="595" t="str">
        <f>IF('(入力順➀)基本情報入力シート'!I109="","",'(入力順➀)基本情報入力シート'!I109)</f>
        <v/>
      </c>
      <c r="I88" s="595" t="str">
        <f>IF('(入力順➀)基本情報入力シート'!J109="","",'(入力順➀)基本情報入力シート'!J109)</f>
        <v/>
      </c>
      <c r="J88" s="595" t="str">
        <f>IF('(入力順➀)基本情報入力シート'!K109="","",'(入力順➀)基本情報入力シート'!K109)</f>
        <v/>
      </c>
      <c r="K88" s="596" t="str">
        <f>IF('(入力順➀)基本情報入力シート'!L109="","",'(入力順➀)基本情報入力シート'!L109)</f>
        <v/>
      </c>
      <c r="L88" s="597" t="str">
        <f>IF('(入力順➀)基本情報入力シート'!M109="","",'(入力順➀)基本情報入力シート'!M109)</f>
        <v/>
      </c>
      <c r="M88" s="597" t="str">
        <f>IF('(入力順➀)基本情報入力シート'!R109="","",'(入力順➀)基本情報入力シート'!R109)</f>
        <v/>
      </c>
      <c r="N88" s="597" t="str">
        <f>IF('(入力順➀)基本情報入力シート'!W109="","",'(入力順➀)基本情報入力シート'!W109)</f>
        <v/>
      </c>
      <c r="O88" s="592" t="str">
        <f>IF('(入力順➀)基本情報入力シート'!X109="","",'(入力順➀)基本情報入力シート'!X109)</f>
        <v/>
      </c>
      <c r="P88" s="598" t="str">
        <f>IF('(入力順➀)基本情報入力シート'!Y109="","",'(入力順➀)基本情報入力シート'!Y109)</f>
        <v/>
      </c>
      <c r="Q88" s="599" t="str">
        <f>IF('(入力順➀)基本情報入力シート'!Z109="","",'(入力順➀)基本情報入力シート'!Z109)</f>
        <v/>
      </c>
      <c r="R88" s="600" t="str">
        <f>IF('(入力順➀)基本情報入力シート'!AA109="","",'(入力順➀)基本情報入力シート'!AA109)</f>
        <v/>
      </c>
      <c r="S88" s="601"/>
      <c r="T88" s="602"/>
      <c r="U88" s="603" t="str">
        <f>IF(P88="","",VLOOKUP(P88,【参考】数式用!$A$5:$I$38,MATCH(T88,【参考】数式用!$C$4:$G$4,0)+2,0))</f>
        <v/>
      </c>
      <c r="V88" s="237" t="s">
        <v>201</v>
      </c>
      <c r="W88" s="604"/>
      <c r="X88" s="234" t="s">
        <v>202</v>
      </c>
      <c r="Y88" s="604"/>
      <c r="Z88" s="386" t="s">
        <v>203</v>
      </c>
      <c r="AA88" s="605"/>
      <c r="AB88" s="234" t="s">
        <v>202</v>
      </c>
      <c r="AC88" s="605"/>
      <c r="AD88" s="234" t="s">
        <v>204</v>
      </c>
      <c r="AE88" s="606" t="s">
        <v>205</v>
      </c>
      <c r="AF88" s="607" t="str">
        <f t="shared" si="6"/>
        <v/>
      </c>
      <c r="AG88" s="610" t="s">
        <v>206</v>
      </c>
      <c r="AH88" s="609" t="str">
        <f t="shared" si="5"/>
        <v/>
      </c>
    </row>
    <row r="89" spans="1:34" ht="36.75" customHeight="1">
      <c r="A89" s="592">
        <f t="shared" si="4"/>
        <v>78</v>
      </c>
      <c r="B89" s="593" t="str">
        <f>IF('(入力順➀)基本情報入力シート'!C110="","",'(入力順➀)基本情報入力シート'!C110)</f>
        <v/>
      </c>
      <c r="C89" s="594" t="str">
        <f>IF('(入力順➀)基本情報入力シート'!D110="","",'(入力順➀)基本情報入力シート'!D110)</f>
        <v/>
      </c>
      <c r="D89" s="595" t="str">
        <f>IF('(入力順➀)基本情報入力シート'!E110="","",'(入力順➀)基本情報入力シート'!E110)</f>
        <v/>
      </c>
      <c r="E89" s="595" t="str">
        <f>IF('(入力順➀)基本情報入力シート'!F110="","",'(入力順➀)基本情報入力シート'!F110)</f>
        <v/>
      </c>
      <c r="F89" s="595" t="str">
        <f>IF('(入力順➀)基本情報入力シート'!G110="","",'(入力順➀)基本情報入力シート'!G110)</f>
        <v/>
      </c>
      <c r="G89" s="595" t="str">
        <f>IF('(入力順➀)基本情報入力シート'!H110="","",'(入力順➀)基本情報入力シート'!H110)</f>
        <v/>
      </c>
      <c r="H89" s="595" t="str">
        <f>IF('(入力順➀)基本情報入力シート'!I110="","",'(入力順➀)基本情報入力シート'!I110)</f>
        <v/>
      </c>
      <c r="I89" s="595" t="str">
        <f>IF('(入力順➀)基本情報入力シート'!J110="","",'(入力順➀)基本情報入力シート'!J110)</f>
        <v/>
      </c>
      <c r="J89" s="595" t="str">
        <f>IF('(入力順➀)基本情報入力シート'!K110="","",'(入力順➀)基本情報入力シート'!K110)</f>
        <v/>
      </c>
      <c r="K89" s="596" t="str">
        <f>IF('(入力順➀)基本情報入力シート'!L110="","",'(入力順➀)基本情報入力シート'!L110)</f>
        <v/>
      </c>
      <c r="L89" s="597" t="str">
        <f>IF('(入力順➀)基本情報入力シート'!M110="","",'(入力順➀)基本情報入力シート'!M110)</f>
        <v/>
      </c>
      <c r="M89" s="597" t="str">
        <f>IF('(入力順➀)基本情報入力シート'!R110="","",'(入力順➀)基本情報入力シート'!R110)</f>
        <v/>
      </c>
      <c r="N89" s="597" t="str">
        <f>IF('(入力順➀)基本情報入力シート'!W110="","",'(入力順➀)基本情報入力シート'!W110)</f>
        <v/>
      </c>
      <c r="O89" s="592" t="str">
        <f>IF('(入力順➀)基本情報入力シート'!X110="","",'(入力順➀)基本情報入力シート'!X110)</f>
        <v/>
      </c>
      <c r="P89" s="598" t="str">
        <f>IF('(入力順➀)基本情報入力シート'!Y110="","",'(入力順➀)基本情報入力シート'!Y110)</f>
        <v/>
      </c>
      <c r="Q89" s="599" t="str">
        <f>IF('(入力順➀)基本情報入力シート'!Z110="","",'(入力順➀)基本情報入力シート'!Z110)</f>
        <v/>
      </c>
      <c r="R89" s="600" t="str">
        <f>IF('(入力順➀)基本情報入力シート'!AA110="","",'(入力順➀)基本情報入力シート'!AA110)</f>
        <v/>
      </c>
      <c r="S89" s="601"/>
      <c r="T89" s="602"/>
      <c r="U89" s="603" t="str">
        <f>IF(P89="","",VLOOKUP(P89,【参考】数式用!$A$5:$I$38,MATCH(T89,【参考】数式用!$C$4:$G$4,0)+2,0))</f>
        <v/>
      </c>
      <c r="V89" s="237" t="s">
        <v>201</v>
      </c>
      <c r="W89" s="604"/>
      <c r="X89" s="234" t="s">
        <v>202</v>
      </c>
      <c r="Y89" s="604"/>
      <c r="Z89" s="386" t="s">
        <v>203</v>
      </c>
      <c r="AA89" s="605"/>
      <c r="AB89" s="234" t="s">
        <v>202</v>
      </c>
      <c r="AC89" s="605"/>
      <c r="AD89" s="234" t="s">
        <v>204</v>
      </c>
      <c r="AE89" s="606" t="s">
        <v>205</v>
      </c>
      <c r="AF89" s="607" t="str">
        <f t="shared" si="6"/>
        <v/>
      </c>
      <c r="AG89" s="610" t="s">
        <v>206</v>
      </c>
      <c r="AH89" s="609" t="str">
        <f t="shared" si="5"/>
        <v/>
      </c>
    </row>
    <row r="90" spans="1:34" ht="36.75" customHeight="1">
      <c r="A90" s="592">
        <f t="shared" si="4"/>
        <v>79</v>
      </c>
      <c r="B90" s="593" t="str">
        <f>IF('(入力順➀)基本情報入力シート'!C111="","",'(入力順➀)基本情報入力シート'!C111)</f>
        <v/>
      </c>
      <c r="C90" s="594" t="str">
        <f>IF('(入力順➀)基本情報入力シート'!D111="","",'(入力順➀)基本情報入力シート'!D111)</f>
        <v/>
      </c>
      <c r="D90" s="595" t="str">
        <f>IF('(入力順➀)基本情報入力シート'!E111="","",'(入力順➀)基本情報入力シート'!E111)</f>
        <v/>
      </c>
      <c r="E90" s="595" t="str">
        <f>IF('(入力順➀)基本情報入力シート'!F111="","",'(入力順➀)基本情報入力シート'!F111)</f>
        <v/>
      </c>
      <c r="F90" s="595" t="str">
        <f>IF('(入力順➀)基本情報入力シート'!G111="","",'(入力順➀)基本情報入力シート'!G111)</f>
        <v/>
      </c>
      <c r="G90" s="595" t="str">
        <f>IF('(入力順➀)基本情報入力シート'!H111="","",'(入力順➀)基本情報入力シート'!H111)</f>
        <v/>
      </c>
      <c r="H90" s="595" t="str">
        <f>IF('(入力順➀)基本情報入力シート'!I111="","",'(入力順➀)基本情報入力シート'!I111)</f>
        <v/>
      </c>
      <c r="I90" s="595" t="str">
        <f>IF('(入力順➀)基本情報入力シート'!J111="","",'(入力順➀)基本情報入力シート'!J111)</f>
        <v/>
      </c>
      <c r="J90" s="595" t="str">
        <f>IF('(入力順➀)基本情報入力シート'!K111="","",'(入力順➀)基本情報入力シート'!K111)</f>
        <v/>
      </c>
      <c r="K90" s="596" t="str">
        <f>IF('(入力順➀)基本情報入力シート'!L111="","",'(入力順➀)基本情報入力シート'!L111)</f>
        <v/>
      </c>
      <c r="L90" s="597" t="str">
        <f>IF('(入力順➀)基本情報入力シート'!M111="","",'(入力順➀)基本情報入力シート'!M111)</f>
        <v/>
      </c>
      <c r="M90" s="597" t="str">
        <f>IF('(入力順➀)基本情報入力シート'!R111="","",'(入力順➀)基本情報入力シート'!R111)</f>
        <v/>
      </c>
      <c r="N90" s="597" t="str">
        <f>IF('(入力順➀)基本情報入力シート'!W111="","",'(入力順➀)基本情報入力シート'!W111)</f>
        <v/>
      </c>
      <c r="O90" s="592" t="str">
        <f>IF('(入力順➀)基本情報入力シート'!X111="","",'(入力順➀)基本情報入力シート'!X111)</f>
        <v/>
      </c>
      <c r="P90" s="598" t="str">
        <f>IF('(入力順➀)基本情報入力シート'!Y111="","",'(入力順➀)基本情報入力シート'!Y111)</f>
        <v/>
      </c>
      <c r="Q90" s="599" t="str">
        <f>IF('(入力順➀)基本情報入力シート'!Z111="","",'(入力順➀)基本情報入力シート'!Z111)</f>
        <v/>
      </c>
      <c r="R90" s="600" t="str">
        <f>IF('(入力順➀)基本情報入力シート'!AA111="","",'(入力順➀)基本情報入力シート'!AA111)</f>
        <v/>
      </c>
      <c r="S90" s="601"/>
      <c r="T90" s="602"/>
      <c r="U90" s="603" t="str">
        <f>IF(P90="","",VLOOKUP(P90,【参考】数式用!$A$5:$I$38,MATCH(T90,【参考】数式用!$C$4:$G$4,0)+2,0))</f>
        <v/>
      </c>
      <c r="V90" s="237" t="s">
        <v>201</v>
      </c>
      <c r="W90" s="604"/>
      <c r="X90" s="234" t="s">
        <v>202</v>
      </c>
      <c r="Y90" s="604"/>
      <c r="Z90" s="386" t="s">
        <v>203</v>
      </c>
      <c r="AA90" s="605"/>
      <c r="AB90" s="234" t="s">
        <v>202</v>
      </c>
      <c r="AC90" s="605"/>
      <c r="AD90" s="234" t="s">
        <v>204</v>
      </c>
      <c r="AE90" s="606" t="s">
        <v>205</v>
      </c>
      <c r="AF90" s="607" t="str">
        <f t="shared" si="6"/>
        <v/>
      </c>
      <c r="AG90" s="610" t="s">
        <v>206</v>
      </c>
      <c r="AH90" s="609" t="str">
        <f t="shared" si="5"/>
        <v/>
      </c>
    </row>
    <row r="91" spans="1:34" ht="36.75" customHeight="1">
      <c r="A91" s="592">
        <f t="shared" ref="A91:A111" si="7">A90+1</f>
        <v>80</v>
      </c>
      <c r="B91" s="593" t="str">
        <f>IF('(入力順➀)基本情報入力シート'!C112="","",'(入力順➀)基本情報入力シート'!C112)</f>
        <v/>
      </c>
      <c r="C91" s="594" t="str">
        <f>IF('(入力順➀)基本情報入力シート'!D112="","",'(入力順➀)基本情報入力シート'!D112)</f>
        <v/>
      </c>
      <c r="D91" s="595" t="str">
        <f>IF('(入力順➀)基本情報入力シート'!E112="","",'(入力順➀)基本情報入力シート'!E112)</f>
        <v/>
      </c>
      <c r="E91" s="595" t="str">
        <f>IF('(入力順➀)基本情報入力シート'!F112="","",'(入力順➀)基本情報入力シート'!F112)</f>
        <v/>
      </c>
      <c r="F91" s="595" t="str">
        <f>IF('(入力順➀)基本情報入力シート'!G112="","",'(入力順➀)基本情報入力シート'!G112)</f>
        <v/>
      </c>
      <c r="G91" s="595" t="str">
        <f>IF('(入力順➀)基本情報入力シート'!H112="","",'(入力順➀)基本情報入力シート'!H112)</f>
        <v/>
      </c>
      <c r="H91" s="595" t="str">
        <f>IF('(入力順➀)基本情報入力シート'!I112="","",'(入力順➀)基本情報入力シート'!I112)</f>
        <v/>
      </c>
      <c r="I91" s="595" t="str">
        <f>IF('(入力順➀)基本情報入力シート'!J112="","",'(入力順➀)基本情報入力シート'!J112)</f>
        <v/>
      </c>
      <c r="J91" s="595" t="str">
        <f>IF('(入力順➀)基本情報入力シート'!K112="","",'(入力順➀)基本情報入力シート'!K112)</f>
        <v/>
      </c>
      <c r="K91" s="596" t="str">
        <f>IF('(入力順➀)基本情報入力シート'!L112="","",'(入力順➀)基本情報入力シート'!L112)</f>
        <v/>
      </c>
      <c r="L91" s="597" t="str">
        <f>IF('(入力順➀)基本情報入力シート'!M112="","",'(入力順➀)基本情報入力シート'!M112)</f>
        <v/>
      </c>
      <c r="M91" s="597" t="str">
        <f>IF('(入力順➀)基本情報入力シート'!R112="","",'(入力順➀)基本情報入力シート'!R112)</f>
        <v/>
      </c>
      <c r="N91" s="597" t="str">
        <f>IF('(入力順➀)基本情報入力シート'!W112="","",'(入力順➀)基本情報入力シート'!W112)</f>
        <v/>
      </c>
      <c r="O91" s="592" t="str">
        <f>IF('(入力順➀)基本情報入力シート'!X112="","",'(入力順➀)基本情報入力シート'!X112)</f>
        <v/>
      </c>
      <c r="P91" s="598" t="str">
        <f>IF('(入力順➀)基本情報入力シート'!Y112="","",'(入力順➀)基本情報入力シート'!Y112)</f>
        <v/>
      </c>
      <c r="Q91" s="599" t="str">
        <f>IF('(入力順➀)基本情報入力シート'!Z112="","",'(入力順➀)基本情報入力シート'!Z112)</f>
        <v/>
      </c>
      <c r="R91" s="600" t="str">
        <f>IF('(入力順➀)基本情報入力シート'!AA112="","",'(入力順➀)基本情報入力シート'!AA112)</f>
        <v/>
      </c>
      <c r="S91" s="601"/>
      <c r="T91" s="602"/>
      <c r="U91" s="603" t="str">
        <f>IF(P91="","",VLOOKUP(P91,【参考】数式用!$A$5:$I$38,MATCH(T91,【参考】数式用!$C$4:$G$4,0)+2,0))</f>
        <v/>
      </c>
      <c r="V91" s="237" t="s">
        <v>201</v>
      </c>
      <c r="W91" s="604"/>
      <c r="X91" s="234" t="s">
        <v>202</v>
      </c>
      <c r="Y91" s="604"/>
      <c r="Z91" s="386" t="s">
        <v>203</v>
      </c>
      <c r="AA91" s="605"/>
      <c r="AB91" s="234" t="s">
        <v>202</v>
      </c>
      <c r="AC91" s="605"/>
      <c r="AD91" s="234" t="s">
        <v>204</v>
      </c>
      <c r="AE91" s="606" t="s">
        <v>205</v>
      </c>
      <c r="AF91" s="607" t="str">
        <f t="shared" si="6"/>
        <v/>
      </c>
      <c r="AG91" s="610" t="s">
        <v>206</v>
      </c>
      <c r="AH91" s="609" t="str">
        <f t="shared" si="5"/>
        <v/>
      </c>
    </row>
    <row r="92" spans="1:34" ht="36.75" customHeight="1">
      <c r="A92" s="592">
        <f t="shared" si="7"/>
        <v>81</v>
      </c>
      <c r="B92" s="593" t="str">
        <f>IF('(入力順➀)基本情報入力シート'!C113="","",'(入力順➀)基本情報入力シート'!C113)</f>
        <v/>
      </c>
      <c r="C92" s="594" t="str">
        <f>IF('(入力順➀)基本情報入力シート'!D113="","",'(入力順➀)基本情報入力シート'!D113)</f>
        <v/>
      </c>
      <c r="D92" s="595" t="str">
        <f>IF('(入力順➀)基本情報入力シート'!E113="","",'(入力順➀)基本情報入力シート'!E113)</f>
        <v/>
      </c>
      <c r="E92" s="595" t="str">
        <f>IF('(入力順➀)基本情報入力シート'!F113="","",'(入力順➀)基本情報入力シート'!F113)</f>
        <v/>
      </c>
      <c r="F92" s="595" t="str">
        <f>IF('(入力順➀)基本情報入力シート'!G113="","",'(入力順➀)基本情報入力シート'!G113)</f>
        <v/>
      </c>
      <c r="G92" s="595" t="str">
        <f>IF('(入力順➀)基本情報入力シート'!H113="","",'(入力順➀)基本情報入力シート'!H113)</f>
        <v/>
      </c>
      <c r="H92" s="595" t="str">
        <f>IF('(入力順➀)基本情報入力シート'!I113="","",'(入力順➀)基本情報入力シート'!I113)</f>
        <v/>
      </c>
      <c r="I92" s="595" t="str">
        <f>IF('(入力順➀)基本情報入力シート'!J113="","",'(入力順➀)基本情報入力シート'!J113)</f>
        <v/>
      </c>
      <c r="J92" s="595" t="str">
        <f>IF('(入力順➀)基本情報入力シート'!K113="","",'(入力順➀)基本情報入力シート'!K113)</f>
        <v/>
      </c>
      <c r="K92" s="596" t="str">
        <f>IF('(入力順➀)基本情報入力シート'!L113="","",'(入力順➀)基本情報入力シート'!L113)</f>
        <v/>
      </c>
      <c r="L92" s="597" t="str">
        <f>IF('(入力順➀)基本情報入力シート'!M113="","",'(入力順➀)基本情報入力シート'!M113)</f>
        <v/>
      </c>
      <c r="M92" s="597" t="str">
        <f>IF('(入力順➀)基本情報入力シート'!R113="","",'(入力順➀)基本情報入力シート'!R113)</f>
        <v/>
      </c>
      <c r="N92" s="597" t="str">
        <f>IF('(入力順➀)基本情報入力シート'!W113="","",'(入力順➀)基本情報入力シート'!W113)</f>
        <v/>
      </c>
      <c r="O92" s="592" t="str">
        <f>IF('(入力順➀)基本情報入力シート'!X113="","",'(入力順➀)基本情報入力シート'!X113)</f>
        <v/>
      </c>
      <c r="P92" s="598" t="str">
        <f>IF('(入力順➀)基本情報入力シート'!Y113="","",'(入力順➀)基本情報入力シート'!Y113)</f>
        <v/>
      </c>
      <c r="Q92" s="599" t="str">
        <f>IF('(入力順➀)基本情報入力シート'!Z113="","",'(入力順➀)基本情報入力シート'!Z113)</f>
        <v/>
      </c>
      <c r="R92" s="600" t="str">
        <f>IF('(入力順➀)基本情報入力シート'!AA113="","",'(入力順➀)基本情報入力シート'!AA113)</f>
        <v/>
      </c>
      <c r="S92" s="601"/>
      <c r="T92" s="602"/>
      <c r="U92" s="603" t="str">
        <f>IF(P92="","",VLOOKUP(P92,【参考】数式用!$A$5:$I$38,MATCH(T92,【参考】数式用!$C$4:$G$4,0)+2,0))</f>
        <v/>
      </c>
      <c r="V92" s="237" t="s">
        <v>201</v>
      </c>
      <c r="W92" s="604"/>
      <c r="X92" s="234" t="s">
        <v>202</v>
      </c>
      <c r="Y92" s="604"/>
      <c r="Z92" s="386" t="s">
        <v>203</v>
      </c>
      <c r="AA92" s="605"/>
      <c r="AB92" s="234" t="s">
        <v>202</v>
      </c>
      <c r="AC92" s="605"/>
      <c r="AD92" s="234" t="s">
        <v>204</v>
      </c>
      <c r="AE92" s="606" t="s">
        <v>205</v>
      </c>
      <c r="AF92" s="607" t="str">
        <f t="shared" si="6"/>
        <v/>
      </c>
      <c r="AG92" s="610" t="s">
        <v>206</v>
      </c>
      <c r="AH92" s="609" t="str">
        <f t="shared" si="5"/>
        <v/>
      </c>
    </row>
    <row r="93" spans="1:34" ht="36.75" customHeight="1">
      <c r="A93" s="592">
        <f t="shared" si="7"/>
        <v>82</v>
      </c>
      <c r="B93" s="593" t="str">
        <f>IF('(入力順➀)基本情報入力シート'!C114="","",'(入力順➀)基本情報入力シート'!C114)</f>
        <v/>
      </c>
      <c r="C93" s="594" t="str">
        <f>IF('(入力順➀)基本情報入力シート'!D114="","",'(入力順➀)基本情報入力シート'!D114)</f>
        <v/>
      </c>
      <c r="D93" s="595" t="str">
        <f>IF('(入力順➀)基本情報入力シート'!E114="","",'(入力順➀)基本情報入力シート'!E114)</f>
        <v/>
      </c>
      <c r="E93" s="595" t="str">
        <f>IF('(入力順➀)基本情報入力シート'!F114="","",'(入力順➀)基本情報入力シート'!F114)</f>
        <v/>
      </c>
      <c r="F93" s="595" t="str">
        <f>IF('(入力順➀)基本情報入力シート'!G114="","",'(入力順➀)基本情報入力シート'!G114)</f>
        <v/>
      </c>
      <c r="G93" s="595" t="str">
        <f>IF('(入力順➀)基本情報入力シート'!H114="","",'(入力順➀)基本情報入力シート'!H114)</f>
        <v/>
      </c>
      <c r="H93" s="595" t="str">
        <f>IF('(入力順➀)基本情報入力シート'!I114="","",'(入力順➀)基本情報入力シート'!I114)</f>
        <v/>
      </c>
      <c r="I93" s="595" t="str">
        <f>IF('(入力順➀)基本情報入力シート'!J114="","",'(入力順➀)基本情報入力シート'!J114)</f>
        <v/>
      </c>
      <c r="J93" s="595" t="str">
        <f>IF('(入力順➀)基本情報入力シート'!K114="","",'(入力順➀)基本情報入力シート'!K114)</f>
        <v/>
      </c>
      <c r="K93" s="596" t="str">
        <f>IF('(入力順➀)基本情報入力シート'!L114="","",'(入力順➀)基本情報入力シート'!L114)</f>
        <v/>
      </c>
      <c r="L93" s="597" t="str">
        <f>IF('(入力順➀)基本情報入力シート'!M114="","",'(入力順➀)基本情報入力シート'!M114)</f>
        <v/>
      </c>
      <c r="M93" s="597" t="str">
        <f>IF('(入力順➀)基本情報入力シート'!R114="","",'(入力順➀)基本情報入力シート'!R114)</f>
        <v/>
      </c>
      <c r="N93" s="597" t="str">
        <f>IF('(入力順➀)基本情報入力シート'!W114="","",'(入力順➀)基本情報入力シート'!W114)</f>
        <v/>
      </c>
      <c r="O93" s="592" t="str">
        <f>IF('(入力順➀)基本情報入力シート'!X114="","",'(入力順➀)基本情報入力シート'!X114)</f>
        <v/>
      </c>
      <c r="P93" s="598" t="str">
        <f>IF('(入力順➀)基本情報入力シート'!Y114="","",'(入力順➀)基本情報入力シート'!Y114)</f>
        <v/>
      </c>
      <c r="Q93" s="599" t="str">
        <f>IF('(入力順➀)基本情報入力シート'!Z114="","",'(入力順➀)基本情報入力シート'!Z114)</f>
        <v/>
      </c>
      <c r="R93" s="600" t="str">
        <f>IF('(入力順➀)基本情報入力シート'!AA114="","",'(入力順➀)基本情報入力シート'!AA114)</f>
        <v/>
      </c>
      <c r="S93" s="601"/>
      <c r="T93" s="602"/>
      <c r="U93" s="603" t="str">
        <f>IF(P93="","",VLOOKUP(P93,【参考】数式用!$A$5:$I$38,MATCH(T93,【参考】数式用!$C$4:$G$4,0)+2,0))</f>
        <v/>
      </c>
      <c r="V93" s="237" t="s">
        <v>201</v>
      </c>
      <c r="W93" s="604"/>
      <c r="X93" s="234" t="s">
        <v>202</v>
      </c>
      <c r="Y93" s="604"/>
      <c r="Z93" s="386" t="s">
        <v>203</v>
      </c>
      <c r="AA93" s="605"/>
      <c r="AB93" s="234" t="s">
        <v>202</v>
      </c>
      <c r="AC93" s="605"/>
      <c r="AD93" s="234" t="s">
        <v>204</v>
      </c>
      <c r="AE93" s="606" t="s">
        <v>205</v>
      </c>
      <c r="AF93" s="607" t="str">
        <f t="shared" si="6"/>
        <v/>
      </c>
      <c r="AG93" s="610" t="s">
        <v>206</v>
      </c>
      <c r="AH93" s="609" t="str">
        <f t="shared" si="5"/>
        <v/>
      </c>
    </row>
    <row r="94" spans="1:34" ht="36.75" customHeight="1">
      <c r="A94" s="592">
        <f t="shared" si="7"/>
        <v>83</v>
      </c>
      <c r="B94" s="593" t="str">
        <f>IF('(入力順➀)基本情報入力シート'!C115="","",'(入力順➀)基本情報入力シート'!C115)</f>
        <v/>
      </c>
      <c r="C94" s="594" t="str">
        <f>IF('(入力順➀)基本情報入力シート'!D115="","",'(入力順➀)基本情報入力シート'!D115)</f>
        <v/>
      </c>
      <c r="D94" s="595" t="str">
        <f>IF('(入力順➀)基本情報入力シート'!E115="","",'(入力順➀)基本情報入力シート'!E115)</f>
        <v/>
      </c>
      <c r="E94" s="595" t="str">
        <f>IF('(入力順➀)基本情報入力シート'!F115="","",'(入力順➀)基本情報入力シート'!F115)</f>
        <v/>
      </c>
      <c r="F94" s="595" t="str">
        <f>IF('(入力順➀)基本情報入力シート'!G115="","",'(入力順➀)基本情報入力シート'!G115)</f>
        <v/>
      </c>
      <c r="G94" s="595" t="str">
        <f>IF('(入力順➀)基本情報入力シート'!H115="","",'(入力順➀)基本情報入力シート'!H115)</f>
        <v/>
      </c>
      <c r="H94" s="595" t="str">
        <f>IF('(入力順➀)基本情報入力シート'!I115="","",'(入力順➀)基本情報入力シート'!I115)</f>
        <v/>
      </c>
      <c r="I94" s="595" t="str">
        <f>IF('(入力順➀)基本情報入力シート'!J115="","",'(入力順➀)基本情報入力シート'!J115)</f>
        <v/>
      </c>
      <c r="J94" s="595" t="str">
        <f>IF('(入力順➀)基本情報入力シート'!K115="","",'(入力順➀)基本情報入力シート'!K115)</f>
        <v/>
      </c>
      <c r="K94" s="596" t="str">
        <f>IF('(入力順➀)基本情報入力シート'!L115="","",'(入力順➀)基本情報入力シート'!L115)</f>
        <v/>
      </c>
      <c r="L94" s="597" t="str">
        <f>IF('(入力順➀)基本情報入力シート'!M115="","",'(入力順➀)基本情報入力シート'!M115)</f>
        <v/>
      </c>
      <c r="M94" s="597" t="str">
        <f>IF('(入力順➀)基本情報入力シート'!R115="","",'(入力順➀)基本情報入力シート'!R115)</f>
        <v/>
      </c>
      <c r="N94" s="597" t="str">
        <f>IF('(入力順➀)基本情報入力シート'!W115="","",'(入力順➀)基本情報入力シート'!W115)</f>
        <v/>
      </c>
      <c r="O94" s="592" t="str">
        <f>IF('(入力順➀)基本情報入力シート'!X115="","",'(入力順➀)基本情報入力シート'!X115)</f>
        <v/>
      </c>
      <c r="P94" s="598" t="str">
        <f>IF('(入力順➀)基本情報入力シート'!Y115="","",'(入力順➀)基本情報入力シート'!Y115)</f>
        <v/>
      </c>
      <c r="Q94" s="599" t="str">
        <f>IF('(入力順➀)基本情報入力シート'!Z115="","",'(入力順➀)基本情報入力シート'!Z115)</f>
        <v/>
      </c>
      <c r="R94" s="600" t="str">
        <f>IF('(入力順➀)基本情報入力シート'!AA115="","",'(入力順➀)基本情報入力シート'!AA115)</f>
        <v/>
      </c>
      <c r="S94" s="601"/>
      <c r="T94" s="602"/>
      <c r="U94" s="603" t="str">
        <f>IF(P94="","",VLOOKUP(P94,【参考】数式用!$A$5:$I$38,MATCH(T94,【参考】数式用!$C$4:$G$4,0)+2,0))</f>
        <v/>
      </c>
      <c r="V94" s="237" t="s">
        <v>201</v>
      </c>
      <c r="W94" s="604"/>
      <c r="X94" s="234" t="s">
        <v>202</v>
      </c>
      <c r="Y94" s="604"/>
      <c r="Z94" s="386" t="s">
        <v>203</v>
      </c>
      <c r="AA94" s="605"/>
      <c r="AB94" s="234" t="s">
        <v>202</v>
      </c>
      <c r="AC94" s="605"/>
      <c r="AD94" s="234" t="s">
        <v>204</v>
      </c>
      <c r="AE94" s="606" t="s">
        <v>205</v>
      </c>
      <c r="AF94" s="607" t="str">
        <f t="shared" si="6"/>
        <v/>
      </c>
      <c r="AG94" s="610" t="s">
        <v>206</v>
      </c>
      <c r="AH94" s="609" t="str">
        <f t="shared" si="5"/>
        <v/>
      </c>
    </row>
    <row r="95" spans="1:34" ht="36.75" customHeight="1">
      <c r="A95" s="592">
        <f t="shared" si="7"/>
        <v>84</v>
      </c>
      <c r="B95" s="593" t="str">
        <f>IF('(入力順➀)基本情報入力シート'!C116="","",'(入力順➀)基本情報入力シート'!C116)</f>
        <v/>
      </c>
      <c r="C95" s="594" t="str">
        <f>IF('(入力順➀)基本情報入力シート'!D116="","",'(入力順➀)基本情報入力シート'!D116)</f>
        <v/>
      </c>
      <c r="D95" s="595" t="str">
        <f>IF('(入力順➀)基本情報入力シート'!E116="","",'(入力順➀)基本情報入力シート'!E116)</f>
        <v/>
      </c>
      <c r="E95" s="595" t="str">
        <f>IF('(入力順➀)基本情報入力シート'!F116="","",'(入力順➀)基本情報入力シート'!F116)</f>
        <v/>
      </c>
      <c r="F95" s="595" t="str">
        <f>IF('(入力順➀)基本情報入力シート'!G116="","",'(入力順➀)基本情報入力シート'!G116)</f>
        <v/>
      </c>
      <c r="G95" s="595" t="str">
        <f>IF('(入力順➀)基本情報入力シート'!H116="","",'(入力順➀)基本情報入力シート'!H116)</f>
        <v/>
      </c>
      <c r="H95" s="595" t="str">
        <f>IF('(入力順➀)基本情報入力シート'!I116="","",'(入力順➀)基本情報入力シート'!I116)</f>
        <v/>
      </c>
      <c r="I95" s="595" t="str">
        <f>IF('(入力順➀)基本情報入力シート'!J116="","",'(入力順➀)基本情報入力シート'!J116)</f>
        <v/>
      </c>
      <c r="J95" s="595" t="str">
        <f>IF('(入力順➀)基本情報入力シート'!K116="","",'(入力順➀)基本情報入力シート'!K116)</f>
        <v/>
      </c>
      <c r="K95" s="596" t="str">
        <f>IF('(入力順➀)基本情報入力シート'!L116="","",'(入力順➀)基本情報入力シート'!L116)</f>
        <v/>
      </c>
      <c r="L95" s="597" t="str">
        <f>IF('(入力順➀)基本情報入力シート'!M116="","",'(入力順➀)基本情報入力シート'!M116)</f>
        <v/>
      </c>
      <c r="M95" s="597" t="str">
        <f>IF('(入力順➀)基本情報入力シート'!R116="","",'(入力順➀)基本情報入力シート'!R116)</f>
        <v/>
      </c>
      <c r="N95" s="597" t="str">
        <f>IF('(入力順➀)基本情報入力シート'!W116="","",'(入力順➀)基本情報入力シート'!W116)</f>
        <v/>
      </c>
      <c r="O95" s="592" t="str">
        <f>IF('(入力順➀)基本情報入力シート'!X116="","",'(入力順➀)基本情報入力シート'!X116)</f>
        <v/>
      </c>
      <c r="P95" s="598" t="str">
        <f>IF('(入力順➀)基本情報入力シート'!Y116="","",'(入力順➀)基本情報入力シート'!Y116)</f>
        <v/>
      </c>
      <c r="Q95" s="599" t="str">
        <f>IF('(入力順➀)基本情報入力シート'!Z116="","",'(入力順➀)基本情報入力シート'!Z116)</f>
        <v/>
      </c>
      <c r="R95" s="600" t="str">
        <f>IF('(入力順➀)基本情報入力シート'!AA116="","",'(入力順➀)基本情報入力シート'!AA116)</f>
        <v/>
      </c>
      <c r="S95" s="601"/>
      <c r="T95" s="602"/>
      <c r="U95" s="603" t="str">
        <f>IF(P95="","",VLOOKUP(P95,【参考】数式用!$A$5:$I$38,MATCH(T95,【参考】数式用!$C$4:$G$4,0)+2,0))</f>
        <v/>
      </c>
      <c r="V95" s="237" t="s">
        <v>201</v>
      </c>
      <c r="W95" s="604"/>
      <c r="X95" s="234" t="s">
        <v>202</v>
      </c>
      <c r="Y95" s="604"/>
      <c r="Z95" s="386" t="s">
        <v>203</v>
      </c>
      <c r="AA95" s="605"/>
      <c r="AB95" s="234" t="s">
        <v>202</v>
      </c>
      <c r="AC95" s="605"/>
      <c r="AD95" s="234" t="s">
        <v>204</v>
      </c>
      <c r="AE95" s="606" t="s">
        <v>205</v>
      </c>
      <c r="AF95" s="607" t="str">
        <f t="shared" si="6"/>
        <v/>
      </c>
      <c r="AG95" s="610" t="s">
        <v>206</v>
      </c>
      <c r="AH95" s="609" t="str">
        <f t="shared" si="5"/>
        <v/>
      </c>
    </row>
    <row r="96" spans="1:34" ht="36.75" customHeight="1">
      <c r="A96" s="592">
        <f t="shared" si="7"/>
        <v>85</v>
      </c>
      <c r="B96" s="593" t="str">
        <f>IF('(入力順➀)基本情報入力シート'!C117="","",'(入力順➀)基本情報入力シート'!C117)</f>
        <v/>
      </c>
      <c r="C96" s="594" t="str">
        <f>IF('(入力順➀)基本情報入力シート'!D117="","",'(入力順➀)基本情報入力シート'!D117)</f>
        <v/>
      </c>
      <c r="D96" s="595" t="str">
        <f>IF('(入力順➀)基本情報入力シート'!E117="","",'(入力順➀)基本情報入力シート'!E117)</f>
        <v/>
      </c>
      <c r="E96" s="595" t="str">
        <f>IF('(入力順➀)基本情報入力シート'!F117="","",'(入力順➀)基本情報入力シート'!F117)</f>
        <v/>
      </c>
      <c r="F96" s="595" t="str">
        <f>IF('(入力順➀)基本情報入力シート'!G117="","",'(入力順➀)基本情報入力シート'!G117)</f>
        <v/>
      </c>
      <c r="G96" s="595" t="str">
        <f>IF('(入力順➀)基本情報入力シート'!H117="","",'(入力順➀)基本情報入力シート'!H117)</f>
        <v/>
      </c>
      <c r="H96" s="595" t="str">
        <f>IF('(入力順➀)基本情報入力シート'!I117="","",'(入力順➀)基本情報入力シート'!I117)</f>
        <v/>
      </c>
      <c r="I96" s="595" t="str">
        <f>IF('(入力順➀)基本情報入力シート'!J117="","",'(入力順➀)基本情報入力シート'!J117)</f>
        <v/>
      </c>
      <c r="J96" s="595" t="str">
        <f>IF('(入力順➀)基本情報入力シート'!K117="","",'(入力順➀)基本情報入力シート'!K117)</f>
        <v/>
      </c>
      <c r="K96" s="596" t="str">
        <f>IF('(入力順➀)基本情報入力シート'!L117="","",'(入力順➀)基本情報入力シート'!L117)</f>
        <v/>
      </c>
      <c r="L96" s="597" t="str">
        <f>IF('(入力順➀)基本情報入力シート'!M117="","",'(入力順➀)基本情報入力シート'!M117)</f>
        <v/>
      </c>
      <c r="M96" s="597" t="str">
        <f>IF('(入力順➀)基本情報入力シート'!R117="","",'(入力順➀)基本情報入力シート'!R117)</f>
        <v/>
      </c>
      <c r="N96" s="597" t="str">
        <f>IF('(入力順➀)基本情報入力シート'!W117="","",'(入力順➀)基本情報入力シート'!W117)</f>
        <v/>
      </c>
      <c r="O96" s="592" t="str">
        <f>IF('(入力順➀)基本情報入力シート'!X117="","",'(入力順➀)基本情報入力シート'!X117)</f>
        <v/>
      </c>
      <c r="P96" s="598" t="str">
        <f>IF('(入力順➀)基本情報入力シート'!Y117="","",'(入力順➀)基本情報入力シート'!Y117)</f>
        <v/>
      </c>
      <c r="Q96" s="599" t="str">
        <f>IF('(入力順➀)基本情報入力シート'!Z117="","",'(入力順➀)基本情報入力シート'!Z117)</f>
        <v/>
      </c>
      <c r="R96" s="600" t="str">
        <f>IF('(入力順➀)基本情報入力シート'!AA117="","",'(入力順➀)基本情報入力シート'!AA117)</f>
        <v/>
      </c>
      <c r="S96" s="601"/>
      <c r="T96" s="602"/>
      <c r="U96" s="603" t="str">
        <f>IF(P96="","",VLOOKUP(P96,【参考】数式用!$A$5:$I$38,MATCH(T96,【参考】数式用!$C$4:$G$4,0)+2,0))</f>
        <v/>
      </c>
      <c r="V96" s="237" t="s">
        <v>201</v>
      </c>
      <c r="W96" s="604"/>
      <c r="X96" s="234" t="s">
        <v>202</v>
      </c>
      <c r="Y96" s="604"/>
      <c r="Z96" s="386" t="s">
        <v>203</v>
      </c>
      <c r="AA96" s="605"/>
      <c r="AB96" s="234" t="s">
        <v>202</v>
      </c>
      <c r="AC96" s="605"/>
      <c r="AD96" s="234" t="s">
        <v>204</v>
      </c>
      <c r="AE96" s="606" t="s">
        <v>205</v>
      </c>
      <c r="AF96" s="607" t="str">
        <f t="shared" si="6"/>
        <v/>
      </c>
      <c r="AG96" s="610" t="s">
        <v>206</v>
      </c>
      <c r="AH96" s="609" t="str">
        <f t="shared" si="5"/>
        <v/>
      </c>
    </row>
    <row r="97" spans="1:34" ht="36.75" customHeight="1">
      <c r="A97" s="592">
        <f t="shared" si="7"/>
        <v>86</v>
      </c>
      <c r="B97" s="593" t="str">
        <f>IF('(入力順➀)基本情報入力シート'!C118="","",'(入力順➀)基本情報入力シート'!C118)</f>
        <v/>
      </c>
      <c r="C97" s="594" t="str">
        <f>IF('(入力順➀)基本情報入力シート'!D118="","",'(入力順➀)基本情報入力シート'!D118)</f>
        <v/>
      </c>
      <c r="D97" s="595" t="str">
        <f>IF('(入力順➀)基本情報入力シート'!E118="","",'(入力順➀)基本情報入力シート'!E118)</f>
        <v/>
      </c>
      <c r="E97" s="595" t="str">
        <f>IF('(入力順➀)基本情報入力シート'!F118="","",'(入力順➀)基本情報入力シート'!F118)</f>
        <v/>
      </c>
      <c r="F97" s="595" t="str">
        <f>IF('(入力順➀)基本情報入力シート'!G118="","",'(入力順➀)基本情報入力シート'!G118)</f>
        <v/>
      </c>
      <c r="G97" s="595" t="str">
        <f>IF('(入力順➀)基本情報入力シート'!H118="","",'(入力順➀)基本情報入力シート'!H118)</f>
        <v/>
      </c>
      <c r="H97" s="595" t="str">
        <f>IF('(入力順➀)基本情報入力シート'!I118="","",'(入力順➀)基本情報入力シート'!I118)</f>
        <v/>
      </c>
      <c r="I97" s="595" t="str">
        <f>IF('(入力順➀)基本情報入力シート'!J118="","",'(入力順➀)基本情報入力シート'!J118)</f>
        <v/>
      </c>
      <c r="J97" s="595" t="str">
        <f>IF('(入力順➀)基本情報入力シート'!K118="","",'(入力順➀)基本情報入力シート'!K118)</f>
        <v/>
      </c>
      <c r="K97" s="596" t="str">
        <f>IF('(入力順➀)基本情報入力シート'!L118="","",'(入力順➀)基本情報入力シート'!L118)</f>
        <v/>
      </c>
      <c r="L97" s="597" t="str">
        <f>IF('(入力順➀)基本情報入力シート'!M118="","",'(入力順➀)基本情報入力シート'!M118)</f>
        <v/>
      </c>
      <c r="M97" s="597" t="str">
        <f>IF('(入力順➀)基本情報入力シート'!R118="","",'(入力順➀)基本情報入力シート'!R118)</f>
        <v/>
      </c>
      <c r="N97" s="597" t="str">
        <f>IF('(入力順➀)基本情報入力シート'!W118="","",'(入力順➀)基本情報入力シート'!W118)</f>
        <v/>
      </c>
      <c r="O97" s="592" t="str">
        <f>IF('(入力順➀)基本情報入力シート'!X118="","",'(入力順➀)基本情報入力シート'!X118)</f>
        <v/>
      </c>
      <c r="P97" s="598" t="str">
        <f>IF('(入力順➀)基本情報入力シート'!Y118="","",'(入力順➀)基本情報入力シート'!Y118)</f>
        <v/>
      </c>
      <c r="Q97" s="599" t="str">
        <f>IF('(入力順➀)基本情報入力シート'!Z118="","",'(入力順➀)基本情報入力シート'!Z118)</f>
        <v/>
      </c>
      <c r="R97" s="600" t="str">
        <f>IF('(入力順➀)基本情報入力シート'!AA118="","",'(入力順➀)基本情報入力シート'!AA118)</f>
        <v/>
      </c>
      <c r="S97" s="601"/>
      <c r="T97" s="602"/>
      <c r="U97" s="603" t="str">
        <f>IF(P97="","",VLOOKUP(P97,【参考】数式用!$A$5:$I$38,MATCH(T97,【参考】数式用!$C$4:$G$4,0)+2,0))</f>
        <v/>
      </c>
      <c r="V97" s="237" t="s">
        <v>201</v>
      </c>
      <c r="W97" s="604"/>
      <c r="X97" s="234" t="s">
        <v>202</v>
      </c>
      <c r="Y97" s="604"/>
      <c r="Z97" s="386" t="s">
        <v>203</v>
      </c>
      <c r="AA97" s="605"/>
      <c r="AB97" s="234" t="s">
        <v>202</v>
      </c>
      <c r="AC97" s="605"/>
      <c r="AD97" s="234" t="s">
        <v>204</v>
      </c>
      <c r="AE97" s="606" t="s">
        <v>205</v>
      </c>
      <c r="AF97" s="607" t="str">
        <f t="shared" si="6"/>
        <v/>
      </c>
      <c r="AG97" s="610" t="s">
        <v>206</v>
      </c>
      <c r="AH97" s="609" t="str">
        <f t="shared" si="5"/>
        <v/>
      </c>
    </row>
    <row r="98" spans="1:34" ht="36.75" customHeight="1">
      <c r="A98" s="592">
        <f t="shared" si="7"/>
        <v>87</v>
      </c>
      <c r="B98" s="593" t="str">
        <f>IF('(入力順➀)基本情報入力シート'!C119="","",'(入力順➀)基本情報入力シート'!C119)</f>
        <v/>
      </c>
      <c r="C98" s="594" t="str">
        <f>IF('(入力順➀)基本情報入力シート'!D119="","",'(入力順➀)基本情報入力シート'!D119)</f>
        <v/>
      </c>
      <c r="D98" s="595" t="str">
        <f>IF('(入力順➀)基本情報入力シート'!E119="","",'(入力順➀)基本情報入力シート'!E119)</f>
        <v/>
      </c>
      <c r="E98" s="595" t="str">
        <f>IF('(入力順➀)基本情報入力シート'!F119="","",'(入力順➀)基本情報入力シート'!F119)</f>
        <v/>
      </c>
      <c r="F98" s="595" t="str">
        <f>IF('(入力順➀)基本情報入力シート'!G119="","",'(入力順➀)基本情報入力シート'!G119)</f>
        <v/>
      </c>
      <c r="G98" s="595" t="str">
        <f>IF('(入力順➀)基本情報入力シート'!H119="","",'(入力順➀)基本情報入力シート'!H119)</f>
        <v/>
      </c>
      <c r="H98" s="595" t="str">
        <f>IF('(入力順➀)基本情報入力シート'!I119="","",'(入力順➀)基本情報入力シート'!I119)</f>
        <v/>
      </c>
      <c r="I98" s="595" t="str">
        <f>IF('(入力順➀)基本情報入力シート'!J119="","",'(入力順➀)基本情報入力シート'!J119)</f>
        <v/>
      </c>
      <c r="J98" s="595" t="str">
        <f>IF('(入力順➀)基本情報入力シート'!K119="","",'(入力順➀)基本情報入力シート'!K119)</f>
        <v/>
      </c>
      <c r="K98" s="596" t="str">
        <f>IF('(入力順➀)基本情報入力シート'!L119="","",'(入力順➀)基本情報入力シート'!L119)</f>
        <v/>
      </c>
      <c r="L98" s="597" t="str">
        <f>IF('(入力順➀)基本情報入力シート'!M119="","",'(入力順➀)基本情報入力シート'!M119)</f>
        <v/>
      </c>
      <c r="M98" s="597" t="str">
        <f>IF('(入力順➀)基本情報入力シート'!R119="","",'(入力順➀)基本情報入力シート'!R119)</f>
        <v/>
      </c>
      <c r="N98" s="597" t="str">
        <f>IF('(入力順➀)基本情報入力シート'!W119="","",'(入力順➀)基本情報入力シート'!W119)</f>
        <v/>
      </c>
      <c r="O98" s="592" t="str">
        <f>IF('(入力順➀)基本情報入力シート'!X119="","",'(入力順➀)基本情報入力シート'!X119)</f>
        <v/>
      </c>
      <c r="P98" s="598" t="str">
        <f>IF('(入力順➀)基本情報入力シート'!Y119="","",'(入力順➀)基本情報入力シート'!Y119)</f>
        <v/>
      </c>
      <c r="Q98" s="599" t="str">
        <f>IF('(入力順➀)基本情報入力シート'!Z119="","",'(入力順➀)基本情報入力シート'!Z119)</f>
        <v/>
      </c>
      <c r="R98" s="600" t="str">
        <f>IF('(入力順➀)基本情報入力シート'!AA119="","",'(入力順➀)基本情報入力シート'!AA119)</f>
        <v/>
      </c>
      <c r="S98" s="601"/>
      <c r="T98" s="602"/>
      <c r="U98" s="603" t="str">
        <f>IF(P98="","",VLOOKUP(P98,【参考】数式用!$A$5:$I$38,MATCH(T98,【参考】数式用!$C$4:$G$4,0)+2,0))</f>
        <v/>
      </c>
      <c r="V98" s="237" t="s">
        <v>201</v>
      </c>
      <c r="W98" s="604"/>
      <c r="X98" s="234" t="s">
        <v>202</v>
      </c>
      <c r="Y98" s="604"/>
      <c r="Z98" s="386" t="s">
        <v>203</v>
      </c>
      <c r="AA98" s="605"/>
      <c r="AB98" s="234" t="s">
        <v>202</v>
      </c>
      <c r="AC98" s="605"/>
      <c r="AD98" s="234" t="s">
        <v>204</v>
      </c>
      <c r="AE98" s="606" t="s">
        <v>205</v>
      </c>
      <c r="AF98" s="607" t="str">
        <f t="shared" si="6"/>
        <v/>
      </c>
      <c r="AG98" s="610" t="s">
        <v>206</v>
      </c>
      <c r="AH98" s="609" t="str">
        <f t="shared" si="5"/>
        <v/>
      </c>
    </row>
    <row r="99" spans="1:34" ht="36.75" customHeight="1">
      <c r="A99" s="592">
        <f t="shared" si="7"/>
        <v>88</v>
      </c>
      <c r="B99" s="593" t="str">
        <f>IF('(入力順➀)基本情報入力シート'!C120="","",'(入力順➀)基本情報入力シート'!C120)</f>
        <v/>
      </c>
      <c r="C99" s="594" t="str">
        <f>IF('(入力順➀)基本情報入力シート'!D120="","",'(入力順➀)基本情報入力シート'!D120)</f>
        <v/>
      </c>
      <c r="D99" s="595" t="str">
        <f>IF('(入力順➀)基本情報入力シート'!E120="","",'(入力順➀)基本情報入力シート'!E120)</f>
        <v/>
      </c>
      <c r="E99" s="595" t="str">
        <f>IF('(入力順➀)基本情報入力シート'!F120="","",'(入力順➀)基本情報入力シート'!F120)</f>
        <v/>
      </c>
      <c r="F99" s="595" t="str">
        <f>IF('(入力順➀)基本情報入力シート'!G120="","",'(入力順➀)基本情報入力シート'!G120)</f>
        <v/>
      </c>
      <c r="G99" s="595" t="str">
        <f>IF('(入力順➀)基本情報入力シート'!H120="","",'(入力順➀)基本情報入力シート'!H120)</f>
        <v/>
      </c>
      <c r="H99" s="595" t="str">
        <f>IF('(入力順➀)基本情報入力シート'!I120="","",'(入力順➀)基本情報入力シート'!I120)</f>
        <v/>
      </c>
      <c r="I99" s="595" t="str">
        <f>IF('(入力順➀)基本情報入力シート'!J120="","",'(入力順➀)基本情報入力シート'!J120)</f>
        <v/>
      </c>
      <c r="J99" s="595" t="str">
        <f>IF('(入力順➀)基本情報入力シート'!K120="","",'(入力順➀)基本情報入力シート'!K120)</f>
        <v/>
      </c>
      <c r="K99" s="596" t="str">
        <f>IF('(入力順➀)基本情報入力シート'!L120="","",'(入力順➀)基本情報入力シート'!L120)</f>
        <v/>
      </c>
      <c r="L99" s="597" t="str">
        <f>IF('(入力順➀)基本情報入力シート'!M120="","",'(入力順➀)基本情報入力シート'!M120)</f>
        <v/>
      </c>
      <c r="M99" s="597" t="str">
        <f>IF('(入力順➀)基本情報入力シート'!R120="","",'(入力順➀)基本情報入力シート'!R120)</f>
        <v/>
      </c>
      <c r="N99" s="597" t="str">
        <f>IF('(入力順➀)基本情報入力シート'!W120="","",'(入力順➀)基本情報入力シート'!W120)</f>
        <v/>
      </c>
      <c r="O99" s="592" t="str">
        <f>IF('(入力順➀)基本情報入力シート'!X120="","",'(入力順➀)基本情報入力シート'!X120)</f>
        <v/>
      </c>
      <c r="P99" s="598" t="str">
        <f>IF('(入力順➀)基本情報入力シート'!Y120="","",'(入力順➀)基本情報入力シート'!Y120)</f>
        <v/>
      </c>
      <c r="Q99" s="599" t="str">
        <f>IF('(入力順➀)基本情報入力シート'!Z120="","",'(入力順➀)基本情報入力シート'!Z120)</f>
        <v/>
      </c>
      <c r="R99" s="600" t="str">
        <f>IF('(入力順➀)基本情報入力シート'!AA120="","",'(入力順➀)基本情報入力シート'!AA120)</f>
        <v/>
      </c>
      <c r="S99" s="601"/>
      <c r="T99" s="602"/>
      <c r="U99" s="603" t="str">
        <f>IF(P99="","",VLOOKUP(P99,【参考】数式用!$A$5:$I$38,MATCH(T99,【参考】数式用!$C$4:$G$4,0)+2,0))</f>
        <v/>
      </c>
      <c r="V99" s="237" t="s">
        <v>201</v>
      </c>
      <c r="W99" s="604"/>
      <c r="X99" s="234" t="s">
        <v>202</v>
      </c>
      <c r="Y99" s="604"/>
      <c r="Z99" s="386" t="s">
        <v>203</v>
      </c>
      <c r="AA99" s="605"/>
      <c r="AB99" s="234" t="s">
        <v>202</v>
      </c>
      <c r="AC99" s="605"/>
      <c r="AD99" s="234" t="s">
        <v>204</v>
      </c>
      <c r="AE99" s="606" t="s">
        <v>205</v>
      </c>
      <c r="AF99" s="607" t="str">
        <f t="shared" si="6"/>
        <v/>
      </c>
      <c r="AG99" s="610" t="s">
        <v>206</v>
      </c>
      <c r="AH99" s="609" t="str">
        <f t="shared" si="5"/>
        <v/>
      </c>
    </row>
    <row r="100" spans="1:34" ht="36.75" customHeight="1">
      <c r="A100" s="592">
        <f t="shared" si="7"/>
        <v>89</v>
      </c>
      <c r="B100" s="593" t="str">
        <f>IF('(入力順➀)基本情報入力シート'!C121="","",'(入力順➀)基本情報入力シート'!C121)</f>
        <v/>
      </c>
      <c r="C100" s="594" t="str">
        <f>IF('(入力順➀)基本情報入力シート'!D121="","",'(入力順➀)基本情報入力シート'!D121)</f>
        <v/>
      </c>
      <c r="D100" s="595" t="str">
        <f>IF('(入力順➀)基本情報入力シート'!E121="","",'(入力順➀)基本情報入力シート'!E121)</f>
        <v/>
      </c>
      <c r="E100" s="595" t="str">
        <f>IF('(入力順➀)基本情報入力シート'!F121="","",'(入力順➀)基本情報入力シート'!F121)</f>
        <v/>
      </c>
      <c r="F100" s="595" t="str">
        <f>IF('(入力順➀)基本情報入力シート'!G121="","",'(入力順➀)基本情報入力シート'!G121)</f>
        <v/>
      </c>
      <c r="G100" s="595" t="str">
        <f>IF('(入力順➀)基本情報入力シート'!H121="","",'(入力順➀)基本情報入力シート'!H121)</f>
        <v/>
      </c>
      <c r="H100" s="595" t="str">
        <f>IF('(入力順➀)基本情報入力シート'!I121="","",'(入力順➀)基本情報入力シート'!I121)</f>
        <v/>
      </c>
      <c r="I100" s="595" t="str">
        <f>IF('(入力順➀)基本情報入力シート'!J121="","",'(入力順➀)基本情報入力シート'!J121)</f>
        <v/>
      </c>
      <c r="J100" s="595" t="str">
        <f>IF('(入力順➀)基本情報入力シート'!K121="","",'(入力順➀)基本情報入力シート'!K121)</f>
        <v/>
      </c>
      <c r="K100" s="596" t="str">
        <f>IF('(入力順➀)基本情報入力シート'!L121="","",'(入力順➀)基本情報入力シート'!L121)</f>
        <v/>
      </c>
      <c r="L100" s="597" t="str">
        <f>IF('(入力順➀)基本情報入力シート'!M121="","",'(入力順➀)基本情報入力シート'!M121)</f>
        <v/>
      </c>
      <c r="M100" s="597" t="str">
        <f>IF('(入力順➀)基本情報入力シート'!R121="","",'(入力順➀)基本情報入力シート'!R121)</f>
        <v/>
      </c>
      <c r="N100" s="597" t="str">
        <f>IF('(入力順➀)基本情報入力シート'!W121="","",'(入力順➀)基本情報入力シート'!W121)</f>
        <v/>
      </c>
      <c r="O100" s="592" t="str">
        <f>IF('(入力順➀)基本情報入力シート'!X121="","",'(入力順➀)基本情報入力シート'!X121)</f>
        <v/>
      </c>
      <c r="P100" s="598" t="str">
        <f>IF('(入力順➀)基本情報入力シート'!Y121="","",'(入力順➀)基本情報入力シート'!Y121)</f>
        <v/>
      </c>
      <c r="Q100" s="599" t="str">
        <f>IF('(入力順➀)基本情報入力シート'!Z121="","",'(入力順➀)基本情報入力シート'!Z121)</f>
        <v/>
      </c>
      <c r="R100" s="600" t="str">
        <f>IF('(入力順➀)基本情報入力シート'!AA121="","",'(入力順➀)基本情報入力シート'!AA121)</f>
        <v/>
      </c>
      <c r="S100" s="601"/>
      <c r="T100" s="602"/>
      <c r="U100" s="603" t="str">
        <f>IF(P100="","",VLOOKUP(P100,【参考】数式用!$A$5:$I$38,MATCH(T100,【参考】数式用!$C$4:$G$4,0)+2,0))</f>
        <v/>
      </c>
      <c r="V100" s="237" t="s">
        <v>201</v>
      </c>
      <c r="W100" s="604"/>
      <c r="X100" s="234" t="s">
        <v>202</v>
      </c>
      <c r="Y100" s="604"/>
      <c r="Z100" s="386" t="s">
        <v>203</v>
      </c>
      <c r="AA100" s="605"/>
      <c r="AB100" s="234" t="s">
        <v>202</v>
      </c>
      <c r="AC100" s="605"/>
      <c r="AD100" s="234" t="s">
        <v>204</v>
      </c>
      <c r="AE100" s="606" t="s">
        <v>205</v>
      </c>
      <c r="AF100" s="607" t="str">
        <f t="shared" si="6"/>
        <v/>
      </c>
      <c r="AG100" s="610" t="s">
        <v>206</v>
      </c>
      <c r="AH100" s="609" t="str">
        <f t="shared" si="5"/>
        <v/>
      </c>
    </row>
    <row r="101" spans="1:34" ht="36.75" customHeight="1">
      <c r="A101" s="592">
        <f t="shared" si="7"/>
        <v>90</v>
      </c>
      <c r="B101" s="593" t="str">
        <f>IF('(入力順➀)基本情報入力シート'!C122="","",'(入力順➀)基本情報入力シート'!C122)</f>
        <v/>
      </c>
      <c r="C101" s="594" t="str">
        <f>IF('(入力順➀)基本情報入力シート'!D122="","",'(入力順➀)基本情報入力シート'!D122)</f>
        <v/>
      </c>
      <c r="D101" s="595" t="str">
        <f>IF('(入力順➀)基本情報入力シート'!E122="","",'(入力順➀)基本情報入力シート'!E122)</f>
        <v/>
      </c>
      <c r="E101" s="595" t="str">
        <f>IF('(入力順➀)基本情報入力シート'!F122="","",'(入力順➀)基本情報入力シート'!F122)</f>
        <v/>
      </c>
      <c r="F101" s="595" t="str">
        <f>IF('(入力順➀)基本情報入力シート'!G122="","",'(入力順➀)基本情報入力シート'!G122)</f>
        <v/>
      </c>
      <c r="G101" s="595" t="str">
        <f>IF('(入力順➀)基本情報入力シート'!H122="","",'(入力順➀)基本情報入力シート'!H122)</f>
        <v/>
      </c>
      <c r="H101" s="595" t="str">
        <f>IF('(入力順➀)基本情報入力シート'!I122="","",'(入力順➀)基本情報入力シート'!I122)</f>
        <v/>
      </c>
      <c r="I101" s="595" t="str">
        <f>IF('(入力順➀)基本情報入力シート'!J122="","",'(入力順➀)基本情報入力シート'!J122)</f>
        <v/>
      </c>
      <c r="J101" s="595" t="str">
        <f>IF('(入力順➀)基本情報入力シート'!K122="","",'(入力順➀)基本情報入力シート'!K122)</f>
        <v/>
      </c>
      <c r="K101" s="596" t="str">
        <f>IF('(入力順➀)基本情報入力シート'!L122="","",'(入力順➀)基本情報入力シート'!L122)</f>
        <v/>
      </c>
      <c r="L101" s="597" t="str">
        <f>IF('(入力順➀)基本情報入力シート'!M122="","",'(入力順➀)基本情報入力シート'!M122)</f>
        <v/>
      </c>
      <c r="M101" s="597" t="str">
        <f>IF('(入力順➀)基本情報入力シート'!R122="","",'(入力順➀)基本情報入力シート'!R122)</f>
        <v/>
      </c>
      <c r="N101" s="597" t="str">
        <f>IF('(入力順➀)基本情報入力シート'!W122="","",'(入力順➀)基本情報入力シート'!W122)</f>
        <v/>
      </c>
      <c r="O101" s="592" t="str">
        <f>IF('(入力順➀)基本情報入力シート'!X122="","",'(入力順➀)基本情報入力シート'!X122)</f>
        <v/>
      </c>
      <c r="P101" s="598" t="str">
        <f>IF('(入力順➀)基本情報入力シート'!Y122="","",'(入力順➀)基本情報入力シート'!Y122)</f>
        <v/>
      </c>
      <c r="Q101" s="599" t="str">
        <f>IF('(入力順➀)基本情報入力シート'!Z122="","",'(入力順➀)基本情報入力シート'!Z122)</f>
        <v/>
      </c>
      <c r="R101" s="600" t="str">
        <f>IF('(入力順➀)基本情報入力シート'!AA122="","",'(入力順➀)基本情報入力シート'!AA122)</f>
        <v/>
      </c>
      <c r="S101" s="601"/>
      <c r="T101" s="602"/>
      <c r="U101" s="603" t="str">
        <f>IF(P101="","",VLOOKUP(P101,【参考】数式用!$A$5:$I$38,MATCH(T101,【参考】数式用!$C$4:$G$4,0)+2,0))</f>
        <v/>
      </c>
      <c r="V101" s="237" t="s">
        <v>201</v>
      </c>
      <c r="W101" s="604"/>
      <c r="X101" s="234" t="s">
        <v>202</v>
      </c>
      <c r="Y101" s="604"/>
      <c r="Z101" s="386" t="s">
        <v>203</v>
      </c>
      <c r="AA101" s="605"/>
      <c r="AB101" s="234" t="s">
        <v>202</v>
      </c>
      <c r="AC101" s="605"/>
      <c r="AD101" s="234" t="s">
        <v>204</v>
      </c>
      <c r="AE101" s="606" t="s">
        <v>205</v>
      </c>
      <c r="AF101" s="607" t="str">
        <f t="shared" si="6"/>
        <v/>
      </c>
      <c r="AG101" s="610" t="s">
        <v>206</v>
      </c>
      <c r="AH101" s="609" t="str">
        <f t="shared" si="5"/>
        <v/>
      </c>
    </row>
    <row r="102" spans="1:34" ht="36.75" customHeight="1">
      <c r="A102" s="592">
        <f t="shared" si="7"/>
        <v>91</v>
      </c>
      <c r="B102" s="593" t="str">
        <f>IF('(入力順➀)基本情報入力シート'!C123="","",'(入力順➀)基本情報入力シート'!C123)</f>
        <v/>
      </c>
      <c r="C102" s="594" t="str">
        <f>IF('(入力順➀)基本情報入力シート'!D123="","",'(入力順➀)基本情報入力シート'!D123)</f>
        <v/>
      </c>
      <c r="D102" s="595" t="str">
        <f>IF('(入力順➀)基本情報入力シート'!E123="","",'(入力順➀)基本情報入力シート'!E123)</f>
        <v/>
      </c>
      <c r="E102" s="595" t="str">
        <f>IF('(入力順➀)基本情報入力シート'!F123="","",'(入力順➀)基本情報入力シート'!F123)</f>
        <v/>
      </c>
      <c r="F102" s="595" t="str">
        <f>IF('(入力順➀)基本情報入力シート'!G123="","",'(入力順➀)基本情報入力シート'!G123)</f>
        <v/>
      </c>
      <c r="G102" s="595" t="str">
        <f>IF('(入力順➀)基本情報入力シート'!H123="","",'(入力順➀)基本情報入力シート'!H123)</f>
        <v/>
      </c>
      <c r="H102" s="595" t="str">
        <f>IF('(入力順➀)基本情報入力シート'!I123="","",'(入力順➀)基本情報入力シート'!I123)</f>
        <v/>
      </c>
      <c r="I102" s="595" t="str">
        <f>IF('(入力順➀)基本情報入力シート'!J123="","",'(入力順➀)基本情報入力シート'!J123)</f>
        <v/>
      </c>
      <c r="J102" s="595" t="str">
        <f>IF('(入力順➀)基本情報入力シート'!K123="","",'(入力順➀)基本情報入力シート'!K123)</f>
        <v/>
      </c>
      <c r="K102" s="596" t="str">
        <f>IF('(入力順➀)基本情報入力シート'!L123="","",'(入力順➀)基本情報入力シート'!L123)</f>
        <v/>
      </c>
      <c r="L102" s="597" t="str">
        <f>IF('(入力順➀)基本情報入力シート'!M123="","",'(入力順➀)基本情報入力シート'!M123)</f>
        <v/>
      </c>
      <c r="M102" s="597" t="str">
        <f>IF('(入力順➀)基本情報入力シート'!R123="","",'(入力順➀)基本情報入力シート'!R123)</f>
        <v/>
      </c>
      <c r="N102" s="597" t="str">
        <f>IF('(入力順➀)基本情報入力シート'!W123="","",'(入力順➀)基本情報入力シート'!W123)</f>
        <v/>
      </c>
      <c r="O102" s="592" t="str">
        <f>IF('(入力順➀)基本情報入力シート'!X123="","",'(入力順➀)基本情報入力シート'!X123)</f>
        <v/>
      </c>
      <c r="P102" s="598" t="str">
        <f>IF('(入力順➀)基本情報入力シート'!Y123="","",'(入力順➀)基本情報入力シート'!Y123)</f>
        <v/>
      </c>
      <c r="Q102" s="599" t="str">
        <f>IF('(入力順➀)基本情報入力シート'!Z123="","",'(入力順➀)基本情報入力シート'!Z123)</f>
        <v/>
      </c>
      <c r="R102" s="600" t="str">
        <f>IF('(入力順➀)基本情報入力シート'!AA123="","",'(入力順➀)基本情報入力シート'!AA123)</f>
        <v/>
      </c>
      <c r="S102" s="601"/>
      <c r="T102" s="602"/>
      <c r="U102" s="603" t="str">
        <f>IF(P102="","",VLOOKUP(P102,【参考】数式用!$A$5:$I$38,MATCH(T102,【参考】数式用!$C$4:$G$4,0)+2,0))</f>
        <v/>
      </c>
      <c r="V102" s="237" t="s">
        <v>201</v>
      </c>
      <c r="W102" s="604"/>
      <c r="X102" s="234" t="s">
        <v>202</v>
      </c>
      <c r="Y102" s="604"/>
      <c r="Z102" s="386" t="s">
        <v>203</v>
      </c>
      <c r="AA102" s="605"/>
      <c r="AB102" s="234" t="s">
        <v>202</v>
      </c>
      <c r="AC102" s="605"/>
      <c r="AD102" s="234" t="s">
        <v>204</v>
      </c>
      <c r="AE102" s="606" t="s">
        <v>205</v>
      </c>
      <c r="AF102" s="607" t="str">
        <f t="shared" si="6"/>
        <v/>
      </c>
      <c r="AG102" s="610" t="s">
        <v>206</v>
      </c>
      <c r="AH102" s="609" t="str">
        <f t="shared" si="5"/>
        <v/>
      </c>
    </row>
    <row r="103" spans="1:34" ht="36.75" customHeight="1">
      <c r="A103" s="592">
        <f t="shared" si="7"/>
        <v>92</v>
      </c>
      <c r="B103" s="593" t="str">
        <f>IF('(入力順➀)基本情報入力シート'!C124="","",'(入力順➀)基本情報入力シート'!C124)</f>
        <v/>
      </c>
      <c r="C103" s="594" t="str">
        <f>IF('(入力順➀)基本情報入力シート'!D124="","",'(入力順➀)基本情報入力シート'!D124)</f>
        <v/>
      </c>
      <c r="D103" s="595" t="str">
        <f>IF('(入力順➀)基本情報入力シート'!E124="","",'(入力順➀)基本情報入力シート'!E124)</f>
        <v/>
      </c>
      <c r="E103" s="595" t="str">
        <f>IF('(入力順➀)基本情報入力シート'!F124="","",'(入力順➀)基本情報入力シート'!F124)</f>
        <v/>
      </c>
      <c r="F103" s="595" t="str">
        <f>IF('(入力順➀)基本情報入力シート'!G124="","",'(入力順➀)基本情報入力シート'!G124)</f>
        <v/>
      </c>
      <c r="G103" s="595" t="str">
        <f>IF('(入力順➀)基本情報入力シート'!H124="","",'(入力順➀)基本情報入力シート'!H124)</f>
        <v/>
      </c>
      <c r="H103" s="595" t="str">
        <f>IF('(入力順➀)基本情報入力シート'!I124="","",'(入力順➀)基本情報入力シート'!I124)</f>
        <v/>
      </c>
      <c r="I103" s="595" t="str">
        <f>IF('(入力順➀)基本情報入力シート'!J124="","",'(入力順➀)基本情報入力シート'!J124)</f>
        <v/>
      </c>
      <c r="J103" s="595" t="str">
        <f>IF('(入力順➀)基本情報入力シート'!K124="","",'(入力順➀)基本情報入力シート'!K124)</f>
        <v/>
      </c>
      <c r="K103" s="596" t="str">
        <f>IF('(入力順➀)基本情報入力シート'!L124="","",'(入力順➀)基本情報入力シート'!L124)</f>
        <v/>
      </c>
      <c r="L103" s="597" t="str">
        <f>IF('(入力順➀)基本情報入力シート'!M124="","",'(入力順➀)基本情報入力シート'!M124)</f>
        <v/>
      </c>
      <c r="M103" s="597" t="str">
        <f>IF('(入力順➀)基本情報入力シート'!R124="","",'(入力順➀)基本情報入力シート'!R124)</f>
        <v/>
      </c>
      <c r="N103" s="597" t="str">
        <f>IF('(入力順➀)基本情報入力シート'!W124="","",'(入力順➀)基本情報入力シート'!W124)</f>
        <v/>
      </c>
      <c r="O103" s="592" t="str">
        <f>IF('(入力順➀)基本情報入力シート'!X124="","",'(入力順➀)基本情報入力シート'!X124)</f>
        <v/>
      </c>
      <c r="P103" s="598" t="str">
        <f>IF('(入力順➀)基本情報入力シート'!Y124="","",'(入力順➀)基本情報入力シート'!Y124)</f>
        <v/>
      </c>
      <c r="Q103" s="599" t="str">
        <f>IF('(入力順➀)基本情報入力シート'!Z124="","",'(入力順➀)基本情報入力シート'!Z124)</f>
        <v/>
      </c>
      <c r="R103" s="600" t="str">
        <f>IF('(入力順➀)基本情報入力シート'!AA124="","",'(入力順➀)基本情報入力シート'!AA124)</f>
        <v/>
      </c>
      <c r="S103" s="601"/>
      <c r="T103" s="602"/>
      <c r="U103" s="603" t="str">
        <f>IF(P103="","",VLOOKUP(P103,【参考】数式用!$A$5:$I$38,MATCH(T103,【参考】数式用!$C$4:$G$4,0)+2,0))</f>
        <v/>
      </c>
      <c r="V103" s="237" t="s">
        <v>201</v>
      </c>
      <c r="W103" s="604"/>
      <c r="X103" s="234" t="s">
        <v>202</v>
      </c>
      <c r="Y103" s="604"/>
      <c r="Z103" s="386" t="s">
        <v>203</v>
      </c>
      <c r="AA103" s="605"/>
      <c r="AB103" s="234" t="s">
        <v>202</v>
      </c>
      <c r="AC103" s="605"/>
      <c r="AD103" s="234" t="s">
        <v>204</v>
      </c>
      <c r="AE103" s="606" t="s">
        <v>205</v>
      </c>
      <c r="AF103" s="607" t="str">
        <f t="shared" si="6"/>
        <v/>
      </c>
      <c r="AG103" s="610" t="s">
        <v>206</v>
      </c>
      <c r="AH103" s="609" t="str">
        <f t="shared" si="5"/>
        <v/>
      </c>
    </row>
    <row r="104" spans="1:34" ht="36.75" customHeight="1">
      <c r="A104" s="592">
        <f t="shared" si="7"/>
        <v>93</v>
      </c>
      <c r="B104" s="593" t="str">
        <f>IF('(入力順➀)基本情報入力シート'!C125="","",'(入力順➀)基本情報入力シート'!C125)</f>
        <v/>
      </c>
      <c r="C104" s="594" t="str">
        <f>IF('(入力順➀)基本情報入力シート'!D125="","",'(入力順➀)基本情報入力シート'!D125)</f>
        <v/>
      </c>
      <c r="D104" s="595" t="str">
        <f>IF('(入力順➀)基本情報入力シート'!E125="","",'(入力順➀)基本情報入力シート'!E125)</f>
        <v/>
      </c>
      <c r="E104" s="595" t="str">
        <f>IF('(入力順➀)基本情報入力シート'!F125="","",'(入力順➀)基本情報入力シート'!F125)</f>
        <v/>
      </c>
      <c r="F104" s="595" t="str">
        <f>IF('(入力順➀)基本情報入力シート'!G125="","",'(入力順➀)基本情報入力シート'!G125)</f>
        <v/>
      </c>
      <c r="G104" s="595" t="str">
        <f>IF('(入力順➀)基本情報入力シート'!H125="","",'(入力順➀)基本情報入力シート'!H125)</f>
        <v/>
      </c>
      <c r="H104" s="595" t="str">
        <f>IF('(入力順➀)基本情報入力シート'!I125="","",'(入力順➀)基本情報入力シート'!I125)</f>
        <v/>
      </c>
      <c r="I104" s="595" t="str">
        <f>IF('(入力順➀)基本情報入力シート'!J125="","",'(入力順➀)基本情報入力シート'!J125)</f>
        <v/>
      </c>
      <c r="J104" s="595" t="str">
        <f>IF('(入力順➀)基本情報入力シート'!K125="","",'(入力順➀)基本情報入力シート'!K125)</f>
        <v/>
      </c>
      <c r="K104" s="596" t="str">
        <f>IF('(入力順➀)基本情報入力シート'!L125="","",'(入力順➀)基本情報入力シート'!L125)</f>
        <v/>
      </c>
      <c r="L104" s="597" t="str">
        <f>IF('(入力順➀)基本情報入力シート'!M125="","",'(入力順➀)基本情報入力シート'!M125)</f>
        <v/>
      </c>
      <c r="M104" s="597" t="str">
        <f>IF('(入力順➀)基本情報入力シート'!R125="","",'(入力順➀)基本情報入力シート'!R125)</f>
        <v/>
      </c>
      <c r="N104" s="597" t="str">
        <f>IF('(入力順➀)基本情報入力シート'!W125="","",'(入力順➀)基本情報入力シート'!W125)</f>
        <v/>
      </c>
      <c r="O104" s="592" t="str">
        <f>IF('(入力順➀)基本情報入力シート'!X125="","",'(入力順➀)基本情報入力シート'!X125)</f>
        <v/>
      </c>
      <c r="P104" s="598" t="str">
        <f>IF('(入力順➀)基本情報入力シート'!Y125="","",'(入力順➀)基本情報入力シート'!Y125)</f>
        <v/>
      </c>
      <c r="Q104" s="599" t="str">
        <f>IF('(入力順➀)基本情報入力シート'!Z125="","",'(入力順➀)基本情報入力シート'!Z125)</f>
        <v/>
      </c>
      <c r="R104" s="600" t="str">
        <f>IF('(入力順➀)基本情報入力シート'!AA125="","",'(入力順➀)基本情報入力シート'!AA125)</f>
        <v/>
      </c>
      <c r="S104" s="601"/>
      <c r="T104" s="602"/>
      <c r="U104" s="603" t="str">
        <f>IF(P104="","",VLOOKUP(P104,【参考】数式用!$A$5:$I$38,MATCH(T104,【参考】数式用!$C$4:$G$4,0)+2,0))</f>
        <v/>
      </c>
      <c r="V104" s="237" t="s">
        <v>201</v>
      </c>
      <c r="W104" s="604"/>
      <c r="X104" s="234" t="s">
        <v>202</v>
      </c>
      <c r="Y104" s="604"/>
      <c r="Z104" s="386" t="s">
        <v>203</v>
      </c>
      <c r="AA104" s="605"/>
      <c r="AB104" s="234" t="s">
        <v>202</v>
      </c>
      <c r="AC104" s="605"/>
      <c r="AD104" s="234" t="s">
        <v>204</v>
      </c>
      <c r="AE104" s="606" t="s">
        <v>205</v>
      </c>
      <c r="AF104" s="607" t="str">
        <f t="shared" si="6"/>
        <v/>
      </c>
      <c r="AG104" s="610" t="s">
        <v>206</v>
      </c>
      <c r="AH104" s="609" t="str">
        <f t="shared" si="5"/>
        <v/>
      </c>
    </row>
    <row r="105" spans="1:34" ht="36.75" customHeight="1">
      <c r="A105" s="592">
        <f t="shared" si="7"/>
        <v>94</v>
      </c>
      <c r="B105" s="593" t="str">
        <f>IF('(入力順➀)基本情報入力シート'!C126="","",'(入力順➀)基本情報入力シート'!C126)</f>
        <v/>
      </c>
      <c r="C105" s="594" t="str">
        <f>IF('(入力順➀)基本情報入力シート'!D126="","",'(入力順➀)基本情報入力シート'!D126)</f>
        <v/>
      </c>
      <c r="D105" s="595" t="str">
        <f>IF('(入力順➀)基本情報入力シート'!E126="","",'(入力順➀)基本情報入力シート'!E126)</f>
        <v/>
      </c>
      <c r="E105" s="595" t="str">
        <f>IF('(入力順➀)基本情報入力シート'!F126="","",'(入力順➀)基本情報入力シート'!F126)</f>
        <v/>
      </c>
      <c r="F105" s="595" t="str">
        <f>IF('(入力順➀)基本情報入力シート'!G126="","",'(入力順➀)基本情報入力シート'!G126)</f>
        <v/>
      </c>
      <c r="G105" s="595" t="str">
        <f>IF('(入力順➀)基本情報入力シート'!H126="","",'(入力順➀)基本情報入力シート'!H126)</f>
        <v/>
      </c>
      <c r="H105" s="595" t="str">
        <f>IF('(入力順➀)基本情報入力シート'!I126="","",'(入力順➀)基本情報入力シート'!I126)</f>
        <v/>
      </c>
      <c r="I105" s="595" t="str">
        <f>IF('(入力順➀)基本情報入力シート'!J126="","",'(入力順➀)基本情報入力シート'!J126)</f>
        <v/>
      </c>
      <c r="J105" s="595" t="str">
        <f>IF('(入力順➀)基本情報入力シート'!K126="","",'(入力順➀)基本情報入力シート'!K126)</f>
        <v/>
      </c>
      <c r="K105" s="596" t="str">
        <f>IF('(入力順➀)基本情報入力シート'!L126="","",'(入力順➀)基本情報入力シート'!L126)</f>
        <v/>
      </c>
      <c r="L105" s="597" t="str">
        <f>IF('(入力順➀)基本情報入力シート'!M126="","",'(入力順➀)基本情報入力シート'!M126)</f>
        <v/>
      </c>
      <c r="M105" s="597" t="str">
        <f>IF('(入力順➀)基本情報入力シート'!R126="","",'(入力順➀)基本情報入力シート'!R126)</f>
        <v/>
      </c>
      <c r="N105" s="597" t="str">
        <f>IF('(入力順➀)基本情報入力シート'!W126="","",'(入力順➀)基本情報入力シート'!W126)</f>
        <v/>
      </c>
      <c r="O105" s="592" t="str">
        <f>IF('(入力順➀)基本情報入力シート'!X126="","",'(入力順➀)基本情報入力シート'!X126)</f>
        <v/>
      </c>
      <c r="P105" s="598" t="str">
        <f>IF('(入力順➀)基本情報入力シート'!Y126="","",'(入力順➀)基本情報入力シート'!Y126)</f>
        <v/>
      </c>
      <c r="Q105" s="599" t="str">
        <f>IF('(入力順➀)基本情報入力シート'!Z126="","",'(入力順➀)基本情報入力シート'!Z126)</f>
        <v/>
      </c>
      <c r="R105" s="600" t="str">
        <f>IF('(入力順➀)基本情報入力シート'!AA126="","",'(入力順➀)基本情報入力シート'!AA126)</f>
        <v/>
      </c>
      <c r="S105" s="601"/>
      <c r="T105" s="602"/>
      <c r="U105" s="603" t="str">
        <f>IF(P105="","",VLOOKUP(P105,【参考】数式用!$A$5:$I$38,MATCH(T105,【参考】数式用!$C$4:$G$4,0)+2,0))</f>
        <v/>
      </c>
      <c r="V105" s="237" t="s">
        <v>201</v>
      </c>
      <c r="W105" s="604"/>
      <c r="X105" s="234" t="s">
        <v>202</v>
      </c>
      <c r="Y105" s="604"/>
      <c r="Z105" s="386" t="s">
        <v>203</v>
      </c>
      <c r="AA105" s="605"/>
      <c r="AB105" s="234" t="s">
        <v>202</v>
      </c>
      <c r="AC105" s="605"/>
      <c r="AD105" s="234" t="s">
        <v>204</v>
      </c>
      <c r="AE105" s="606" t="s">
        <v>205</v>
      </c>
      <c r="AF105" s="607" t="str">
        <f t="shared" si="6"/>
        <v/>
      </c>
      <c r="AG105" s="610" t="s">
        <v>206</v>
      </c>
      <c r="AH105" s="609" t="str">
        <f t="shared" si="5"/>
        <v/>
      </c>
    </row>
    <row r="106" spans="1:34" ht="36.75" customHeight="1">
      <c r="A106" s="592">
        <f t="shared" si="7"/>
        <v>95</v>
      </c>
      <c r="B106" s="593" t="str">
        <f>IF('(入力順➀)基本情報入力シート'!C127="","",'(入力順➀)基本情報入力シート'!C127)</f>
        <v/>
      </c>
      <c r="C106" s="594" t="str">
        <f>IF('(入力順➀)基本情報入力シート'!D127="","",'(入力順➀)基本情報入力シート'!D127)</f>
        <v/>
      </c>
      <c r="D106" s="595" t="str">
        <f>IF('(入力順➀)基本情報入力シート'!E127="","",'(入力順➀)基本情報入力シート'!E127)</f>
        <v/>
      </c>
      <c r="E106" s="595" t="str">
        <f>IF('(入力順➀)基本情報入力シート'!F127="","",'(入力順➀)基本情報入力シート'!F127)</f>
        <v/>
      </c>
      <c r="F106" s="595" t="str">
        <f>IF('(入力順➀)基本情報入力シート'!G127="","",'(入力順➀)基本情報入力シート'!G127)</f>
        <v/>
      </c>
      <c r="G106" s="595" t="str">
        <f>IF('(入力順➀)基本情報入力シート'!H127="","",'(入力順➀)基本情報入力シート'!H127)</f>
        <v/>
      </c>
      <c r="H106" s="595" t="str">
        <f>IF('(入力順➀)基本情報入力シート'!I127="","",'(入力順➀)基本情報入力シート'!I127)</f>
        <v/>
      </c>
      <c r="I106" s="595" t="str">
        <f>IF('(入力順➀)基本情報入力シート'!J127="","",'(入力順➀)基本情報入力シート'!J127)</f>
        <v/>
      </c>
      <c r="J106" s="595" t="str">
        <f>IF('(入力順➀)基本情報入力シート'!K127="","",'(入力順➀)基本情報入力シート'!K127)</f>
        <v/>
      </c>
      <c r="K106" s="596" t="str">
        <f>IF('(入力順➀)基本情報入力シート'!L127="","",'(入力順➀)基本情報入力シート'!L127)</f>
        <v/>
      </c>
      <c r="L106" s="597" t="str">
        <f>IF('(入力順➀)基本情報入力シート'!M127="","",'(入力順➀)基本情報入力シート'!M127)</f>
        <v/>
      </c>
      <c r="M106" s="597" t="str">
        <f>IF('(入力順➀)基本情報入力シート'!R127="","",'(入力順➀)基本情報入力シート'!R127)</f>
        <v/>
      </c>
      <c r="N106" s="597" t="str">
        <f>IF('(入力順➀)基本情報入力シート'!W127="","",'(入力順➀)基本情報入力シート'!W127)</f>
        <v/>
      </c>
      <c r="O106" s="592" t="str">
        <f>IF('(入力順➀)基本情報入力シート'!X127="","",'(入力順➀)基本情報入力シート'!X127)</f>
        <v/>
      </c>
      <c r="P106" s="598" t="str">
        <f>IF('(入力順➀)基本情報入力シート'!Y127="","",'(入力順➀)基本情報入力シート'!Y127)</f>
        <v/>
      </c>
      <c r="Q106" s="599" t="str">
        <f>IF('(入力順➀)基本情報入力シート'!Z127="","",'(入力順➀)基本情報入力シート'!Z127)</f>
        <v/>
      </c>
      <c r="R106" s="600" t="str">
        <f>IF('(入力順➀)基本情報入力シート'!AA127="","",'(入力順➀)基本情報入力シート'!AA127)</f>
        <v/>
      </c>
      <c r="S106" s="601"/>
      <c r="T106" s="602"/>
      <c r="U106" s="603" t="str">
        <f>IF(P106="","",VLOOKUP(P106,【参考】数式用!$A$5:$I$38,MATCH(T106,【参考】数式用!$C$4:$G$4,0)+2,0))</f>
        <v/>
      </c>
      <c r="V106" s="237" t="s">
        <v>201</v>
      </c>
      <c r="W106" s="604"/>
      <c r="X106" s="234" t="s">
        <v>202</v>
      </c>
      <c r="Y106" s="604"/>
      <c r="Z106" s="386" t="s">
        <v>203</v>
      </c>
      <c r="AA106" s="605"/>
      <c r="AB106" s="234" t="s">
        <v>202</v>
      </c>
      <c r="AC106" s="605"/>
      <c r="AD106" s="234" t="s">
        <v>204</v>
      </c>
      <c r="AE106" s="606" t="s">
        <v>205</v>
      </c>
      <c r="AF106" s="607" t="str">
        <f t="shared" si="6"/>
        <v/>
      </c>
      <c r="AG106" s="610" t="s">
        <v>206</v>
      </c>
      <c r="AH106" s="609" t="str">
        <f t="shared" si="5"/>
        <v/>
      </c>
    </row>
    <row r="107" spans="1:34" ht="36.75" customHeight="1">
      <c r="A107" s="592">
        <f t="shared" si="7"/>
        <v>96</v>
      </c>
      <c r="B107" s="593" t="str">
        <f>IF('(入力順➀)基本情報入力シート'!C128="","",'(入力順➀)基本情報入力シート'!C128)</f>
        <v/>
      </c>
      <c r="C107" s="594" t="str">
        <f>IF('(入力順➀)基本情報入力シート'!D128="","",'(入力順➀)基本情報入力シート'!D128)</f>
        <v/>
      </c>
      <c r="D107" s="595" t="str">
        <f>IF('(入力順➀)基本情報入力シート'!E128="","",'(入力順➀)基本情報入力シート'!E128)</f>
        <v/>
      </c>
      <c r="E107" s="595" t="str">
        <f>IF('(入力順➀)基本情報入力シート'!F128="","",'(入力順➀)基本情報入力シート'!F128)</f>
        <v/>
      </c>
      <c r="F107" s="595" t="str">
        <f>IF('(入力順➀)基本情報入力シート'!G128="","",'(入力順➀)基本情報入力シート'!G128)</f>
        <v/>
      </c>
      <c r="G107" s="595" t="str">
        <f>IF('(入力順➀)基本情報入力シート'!H128="","",'(入力順➀)基本情報入力シート'!H128)</f>
        <v/>
      </c>
      <c r="H107" s="595" t="str">
        <f>IF('(入力順➀)基本情報入力シート'!I128="","",'(入力順➀)基本情報入力シート'!I128)</f>
        <v/>
      </c>
      <c r="I107" s="595" t="str">
        <f>IF('(入力順➀)基本情報入力シート'!J128="","",'(入力順➀)基本情報入力シート'!J128)</f>
        <v/>
      </c>
      <c r="J107" s="595" t="str">
        <f>IF('(入力順➀)基本情報入力シート'!K128="","",'(入力順➀)基本情報入力シート'!K128)</f>
        <v/>
      </c>
      <c r="K107" s="596" t="str">
        <f>IF('(入力順➀)基本情報入力シート'!L128="","",'(入力順➀)基本情報入力シート'!L128)</f>
        <v/>
      </c>
      <c r="L107" s="597" t="str">
        <f>IF('(入力順➀)基本情報入力シート'!M128="","",'(入力順➀)基本情報入力シート'!M128)</f>
        <v/>
      </c>
      <c r="M107" s="597" t="str">
        <f>IF('(入力順➀)基本情報入力シート'!R128="","",'(入力順➀)基本情報入力シート'!R128)</f>
        <v/>
      </c>
      <c r="N107" s="597" t="str">
        <f>IF('(入力順➀)基本情報入力シート'!W128="","",'(入力順➀)基本情報入力シート'!W128)</f>
        <v/>
      </c>
      <c r="O107" s="592" t="str">
        <f>IF('(入力順➀)基本情報入力シート'!X128="","",'(入力順➀)基本情報入力シート'!X128)</f>
        <v/>
      </c>
      <c r="P107" s="598" t="str">
        <f>IF('(入力順➀)基本情報入力シート'!Y128="","",'(入力順➀)基本情報入力シート'!Y128)</f>
        <v/>
      </c>
      <c r="Q107" s="599" t="str">
        <f>IF('(入力順➀)基本情報入力シート'!Z128="","",'(入力順➀)基本情報入力シート'!Z128)</f>
        <v/>
      </c>
      <c r="R107" s="600" t="str">
        <f>IF('(入力順➀)基本情報入力シート'!AA128="","",'(入力順➀)基本情報入力シート'!AA128)</f>
        <v/>
      </c>
      <c r="S107" s="601"/>
      <c r="T107" s="602"/>
      <c r="U107" s="603" t="str">
        <f>IF(P107="","",VLOOKUP(P107,【参考】数式用!$A$5:$I$38,MATCH(T107,【参考】数式用!$C$4:$G$4,0)+2,0))</f>
        <v/>
      </c>
      <c r="V107" s="237" t="s">
        <v>201</v>
      </c>
      <c r="W107" s="604"/>
      <c r="X107" s="234" t="s">
        <v>202</v>
      </c>
      <c r="Y107" s="604"/>
      <c r="Z107" s="386" t="s">
        <v>203</v>
      </c>
      <c r="AA107" s="605"/>
      <c r="AB107" s="234" t="s">
        <v>202</v>
      </c>
      <c r="AC107" s="605"/>
      <c r="AD107" s="234" t="s">
        <v>204</v>
      </c>
      <c r="AE107" s="606" t="s">
        <v>205</v>
      </c>
      <c r="AF107" s="607" t="str">
        <f t="shared" si="6"/>
        <v/>
      </c>
      <c r="AG107" s="610" t="s">
        <v>206</v>
      </c>
      <c r="AH107" s="609" t="str">
        <f t="shared" si="5"/>
        <v/>
      </c>
    </row>
    <row r="108" spans="1:34" ht="36.75" customHeight="1">
      <c r="A108" s="592">
        <f t="shared" si="7"/>
        <v>97</v>
      </c>
      <c r="B108" s="593" t="str">
        <f>IF('(入力順➀)基本情報入力シート'!C129="","",'(入力順➀)基本情報入力シート'!C129)</f>
        <v/>
      </c>
      <c r="C108" s="594" t="str">
        <f>IF('(入力順➀)基本情報入力シート'!D129="","",'(入力順➀)基本情報入力シート'!D129)</f>
        <v/>
      </c>
      <c r="D108" s="595" t="str">
        <f>IF('(入力順➀)基本情報入力シート'!E129="","",'(入力順➀)基本情報入力シート'!E129)</f>
        <v/>
      </c>
      <c r="E108" s="595" t="str">
        <f>IF('(入力順➀)基本情報入力シート'!F129="","",'(入力順➀)基本情報入力シート'!F129)</f>
        <v/>
      </c>
      <c r="F108" s="595" t="str">
        <f>IF('(入力順➀)基本情報入力シート'!G129="","",'(入力順➀)基本情報入力シート'!G129)</f>
        <v/>
      </c>
      <c r="G108" s="595" t="str">
        <f>IF('(入力順➀)基本情報入力シート'!H129="","",'(入力順➀)基本情報入力シート'!H129)</f>
        <v/>
      </c>
      <c r="H108" s="595" t="str">
        <f>IF('(入力順➀)基本情報入力シート'!I129="","",'(入力順➀)基本情報入力シート'!I129)</f>
        <v/>
      </c>
      <c r="I108" s="595" t="str">
        <f>IF('(入力順➀)基本情報入力シート'!J129="","",'(入力順➀)基本情報入力シート'!J129)</f>
        <v/>
      </c>
      <c r="J108" s="595" t="str">
        <f>IF('(入力順➀)基本情報入力シート'!K129="","",'(入力順➀)基本情報入力シート'!K129)</f>
        <v/>
      </c>
      <c r="K108" s="596" t="str">
        <f>IF('(入力順➀)基本情報入力シート'!L129="","",'(入力順➀)基本情報入力シート'!L129)</f>
        <v/>
      </c>
      <c r="L108" s="597" t="str">
        <f>IF('(入力順➀)基本情報入力シート'!M129="","",'(入力順➀)基本情報入力シート'!M129)</f>
        <v/>
      </c>
      <c r="M108" s="597" t="str">
        <f>IF('(入力順➀)基本情報入力シート'!R129="","",'(入力順➀)基本情報入力シート'!R129)</f>
        <v/>
      </c>
      <c r="N108" s="597" t="str">
        <f>IF('(入力順➀)基本情報入力シート'!W129="","",'(入力順➀)基本情報入力シート'!W129)</f>
        <v/>
      </c>
      <c r="O108" s="592" t="str">
        <f>IF('(入力順➀)基本情報入力シート'!X129="","",'(入力順➀)基本情報入力シート'!X129)</f>
        <v/>
      </c>
      <c r="P108" s="598" t="str">
        <f>IF('(入力順➀)基本情報入力シート'!Y129="","",'(入力順➀)基本情報入力シート'!Y129)</f>
        <v/>
      </c>
      <c r="Q108" s="599" t="str">
        <f>IF('(入力順➀)基本情報入力シート'!Z129="","",'(入力順➀)基本情報入力シート'!Z129)</f>
        <v/>
      </c>
      <c r="R108" s="600" t="str">
        <f>IF('(入力順➀)基本情報入力シート'!AA129="","",'(入力順➀)基本情報入力シート'!AA129)</f>
        <v/>
      </c>
      <c r="S108" s="601"/>
      <c r="T108" s="602"/>
      <c r="U108" s="603" t="str">
        <f>IF(P108="","",VLOOKUP(P108,【参考】数式用!$A$5:$I$38,MATCH(T108,【参考】数式用!$C$4:$G$4,0)+2,0))</f>
        <v/>
      </c>
      <c r="V108" s="237" t="s">
        <v>201</v>
      </c>
      <c r="W108" s="604"/>
      <c r="X108" s="234" t="s">
        <v>202</v>
      </c>
      <c r="Y108" s="604"/>
      <c r="Z108" s="386" t="s">
        <v>203</v>
      </c>
      <c r="AA108" s="605"/>
      <c r="AB108" s="234" t="s">
        <v>202</v>
      </c>
      <c r="AC108" s="605"/>
      <c r="AD108" s="234" t="s">
        <v>204</v>
      </c>
      <c r="AE108" s="606" t="s">
        <v>205</v>
      </c>
      <c r="AF108" s="607" t="str">
        <f t="shared" si="6"/>
        <v/>
      </c>
      <c r="AG108" s="610" t="s">
        <v>206</v>
      </c>
      <c r="AH108" s="609" t="str">
        <f t="shared" si="5"/>
        <v/>
      </c>
    </row>
    <row r="109" spans="1:34" ht="36.75" customHeight="1">
      <c r="A109" s="592">
        <f t="shared" si="7"/>
        <v>98</v>
      </c>
      <c r="B109" s="593" t="str">
        <f>IF('(入力順➀)基本情報入力シート'!C130="","",'(入力順➀)基本情報入力シート'!C130)</f>
        <v/>
      </c>
      <c r="C109" s="594" t="str">
        <f>IF('(入力順➀)基本情報入力シート'!D130="","",'(入力順➀)基本情報入力シート'!D130)</f>
        <v/>
      </c>
      <c r="D109" s="595" t="str">
        <f>IF('(入力順➀)基本情報入力シート'!E130="","",'(入力順➀)基本情報入力シート'!E130)</f>
        <v/>
      </c>
      <c r="E109" s="595" t="str">
        <f>IF('(入力順➀)基本情報入力シート'!F130="","",'(入力順➀)基本情報入力シート'!F130)</f>
        <v/>
      </c>
      <c r="F109" s="595" t="str">
        <f>IF('(入力順➀)基本情報入力シート'!G130="","",'(入力順➀)基本情報入力シート'!G130)</f>
        <v/>
      </c>
      <c r="G109" s="595" t="str">
        <f>IF('(入力順➀)基本情報入力シート'!H130="","",'(入力順➀)基本情報入力シート'!H130)</f>
        <v/>
      </c>
      <c r="H109" s="595" t="str">
        <f>IF('(入力順➀)基本情報入力シート'!I130="","",'(入力順➀)基本情報入力シート'!I130)</f>
        <v/>
      </c>
      <c r="I109" s="595" t="str">
        <f>IF('(入力順➀)基本情報入力シート'!J130="","",'(入力順➀)基本情報入力シート'!J130)</f>
        <v/>
      </c>
      <c r="J109" s="595" t="str">
        <f>IF('(入力順➀)基本情報入力シート'!K130="","",'(入力順➀)基本情報入力シート'!K130)</f>
        <v/>
      </c>
      <c r="K109" s="596" t="str">
        <f>IF('(入力順➀)基本情報入力シート'!L130="","",'(入力順➀)基本情報入力シート'!L130)</f>
        <v/>
      </c>
      <c r="L109" s="597" t="str">
        <f>IF('(入力順➀)基本情報入力シート'!M130="","",'(入力順➀)基本情報入力シート'!M130)</f>
        <v/>
      </c>
      <c r="M109" s="597" t="str">
        <f>IF('(入力順➀)基本情報入力シート'!R130="","",'(入力順➀)基本情報入力シート'!R130)</f>
        <v/>
      </c>
      <c r="N109" s="597" t="str">
        <f>IF('(入力順➀)基本情報入力シート'!W130="","",'(入力順➀)基本情報入力シート'!W130)</f>
        <v/>
      </c>
      <c r="O109" s="592" t="str">
        <f>IF('(入力順➀)基本情報入力シート'!X130="","",'(入力順➀)基本情報入力シート'!X130)</f>
        <v/>
      </c>
      <c r="P109" s="598" t="str">
        <f>IF('(入力順➀)基本情報入力シート'!Y130="","",'(入力順➀)基本情報入力シート'!Y130)</f>
        <v/>
      </c>
      <c r="Q109" s="599" t="str">
        <f>IF('(入力順➀)基本情報入力シート'!Z130="","",'(入力順➀)基本情報入力シート'!Z130)</f>
        <v/>
      </c>
      <c r="R109" s="600" t="str">
        <f>IF('(入力順➀)基本情報入力シート'!AA130="","",'(入力順➀)基本情報入力シート'!AA130)</f>
        <v/>
      </c>
      <c r="S109" s="601"/>
      <c r="T109" s="602"/>
      <c r="U109" s="603" t="str">
        <f>IF(P109="","",VLOOKUP(P109,【参考】数式用!$A$5:$I$38,MATCH(T109,【参考】数式用!$C$4:$G$4,0)+2,0))</f>
        <v/>
      </c>
      <c r="V109" s="237" t="s">
        <v>201</v>
      </c>
      <c r="W109" s="604"/>
      <c r="X109" s="234" t="s">
        <v>202</v>
      </c>
      <c r="Y109" s="604"/>
      <c r="Z109" s="386" t="s">
        <v>203</v>
      </c>
      <c r="AA109" s="605"/>
      <c r="AB109" s="234" t="s">
        <v>202</v>
      </c>
      <c r="AC109" s="605"/>
      <c r="AD109" s="234" t="s">
        <v>204</v>
      </c>
      <c r="AE109" s="606" t="s">
        <v>205</v>
      </c>
      <c r="AF109" s="607" t="str">
        <f t="shared" si="6"/>
        <v/>
      </c>
      <c r="AG109" s="610" t="s">
        <v>206</v>
      </c>
      <c r="AH109" s="609" t="str">
        <f t="shared" si="5"/>
        <v/>
      </c>
    </row>
    <row r="110" spans="1:34" ht="36.75" customHeight="1">
      <c r="A110" s="592">
        <f t="shared" si="7"/>
        <v>99</v>
      </c>
      <c r="B110" s="593" t="str">
        <f>IF('(入力順➀)基本情報入力シート'!C131="","",'(入力順➀)基本情報入力シート'!C131)</f>
        <v/>
      </c>
      <c r="C110" s="594" t="str">
        <f>IF('(入力順➀)基本情報入力シート'!D131="","",'(入力順➀)基本情報入力シート'!D131)</f>
        <v/>
      </c>
      <c r="D110" s="595" t="str">
        <f>IF('(入力順➀)基本情報入力シート'!E131="","",'(入力順➀)基本情報入力シート'!E131)</f>
        <v/>
      </c>
      <c r="E110" s="595" t="str">
        <f>IF('(入力順➀)基本情報入力シート'!F131="","",'(入力順➀)基本情報入力シート'!F131)</f>
        <v/>
      </c>
      <c r="F110" s="595" t="str">
        <f>IF('(入力順➀)基本情報入力シート'!G131="","",'(入力順➀)基本情報入力シート'!G131)</f>
        <v/>
      </c>
      <c r="G110" s="595" t="str">
        <f>IF('(入力順➀)基本情報入力シート'!H131="","",'(入力順➀)基本情報入力シート'!H131)</f>
        <v/>
      </c>
      <c r="H110" s="595" t="str">
        <f>IF('(入力順➀)基本情報入力シート'!I131="","",'(入力順➀)基本情報入力シート'!I131)</f>
        <v/>
      </c>
      <c r="I110" s="595" t="str">
        <f>IF('(入力順➀)基本情報入力シート'!J131="","",'(入力順➀)基本情報入力シート'!J131)</f>
        <v/>
      </c>
      <c r="J110" s="595" t="str">
        <f>IF('(入力順➀)基本情報入力シート'!K131="","",'(入力順➀)基本情報入力シート'!K131)</f>
        <v/>
      </c>
      <c r="K110" s="596" t="str">
        <f>IF('(入力順➀)基本情報入力シート'!L131="","",'(入力順➀)基本情報入力シート'!L131)</f>
        <v/>
      </c>
      <c r="L110" s="597" t="str">
        <f>IF('(入力順➀)基本情報入力シート'!M131="","",'(入力順➀)基本情報入力シート'!M131)</f>
        <v/>
      </c>
      <c r="M110" s="597" t="str">
        <f>IF('(入力順➀)基本情報入力シート'!R131="","",'(入力順➀)基本情報入力シート'!R131)</f>
        <v/>
      </c>
      <c r="N110" s="597" t="str">
        <f>IF('(入力順➀)基本情報入力シート'!W131="","",'(入力順➀)基本情報入力シート'!W131)</f>
        <v/>
      </c>
      <c r="O110" s="592" t="str">
        <f>IF('(入力順➀)基本情報入力シート'!X131="","",'(入力順➀)基本情報入力シート'!X131)</f>
        <v/>
      </c>
      <c r="P110" s="598" t="str">
        <f>IF('(入力順➀)基本情報入力シート'!Y131="","",'(入力順➀)基本情報入力シート'!Y131)</f>
        <v/>
      </c>
      <c r="Q110" s="599" t="str">
        <f>IF('(入力順➀)基本情報入力シート'!Z131="","",'(入力順➀)基本情報入力シート'!Z131)</f>
        <v/>
      </c>
      <c r="R110" s="600" t="str">
        <f>IF('(入力順➀)基本情報入力シート'!AA131="","",'(入力順➀)基本情報入力シート'!AA131)</f>
        <v/>
      </c>
      <c r="S110" s="601"/>
      <c r="T110" s="602"/>
      <c r="U110" s="603" t="str">
        <f>IF(P110="","",VLOOKUP(P110,【参考】数式用!$A$5:$I$38,MATCH(T110,【参考】数式用!$C$4:$G$4,0)+2,0))</f>
        <v/>
      </c>
      <c r="V110" s="237" t="s">
        <v>201</v>
      </c>
      <c r="W110" s="604"/>
      <c r="X110" s="234" t="s">
        <v>202</v>
      </c>
      <c r="Y110" s="604"/>
      <c r="Z110" s="386" t="s">
        <v>203</v>
      </c>
      <c r="AA110" s="605"/>
      <c r="AB110" s="234" t="s">
        <v>202</v>
      </c>
      <c r="AC110" s="605"/>
      <c r="AD110" s="234" t="s">
        <v>204</v>
      </c>
      <c r="AE110" s="606" t="s">
        <v>205</v>
      </c>
      <c r="AF110" s="607" t="str">
        <f t="shared" si="6"/>
        <v/>
      </c>
      <c r="AG110" s="610" t="s">
        <v>206</v>
      </c>
      <c r="AH110" s="609" t="str">
        <f t="shared" si="5"/>
        <v/>
      </c>
    </row>
    <row r="111" spans="1:34" ht="36.75" customHeight="1">
      <c r="A111" s="592">
        <f t="shared" si="7"/>
        <v>100</v>
      </c>
      <c r="B111" s="593" t="str">
        <f>IF('(入力順➀)基本情報入力シート'!C132="","",'(入力順➀)基本情報入力シート'!C132)</f>
        <v/>
      </c>
      <c r="C111" s="594" t="str">
        <f>IF('(入力順➀)基本情報入力シート'!D132="","",'(入力順➀)基本情報入力シート'!D132)</f>
        <v/>
      </c>
      <c r="D111" s="595" t="str">
        <f>IF('(入力順➀)基本情報入力シート'!E132="","",'(入力順➀)基本情報入力シート'!E132)</f>
        <v/>
      </c>
      <c r="E111" s="595" t="str">
        <f>IF('(入力順➀)基本情報入力シート'!F132="","",'(入力順➀)基本情報入力シート'!F132)</f>
        <v/>
      </c>
      <c r="F111" s="595" t="str">
        <f>IF('(入力順➀)基本情報入力シート'!G132="","",'(入力順➀)基本情報入力シート'!G132)</f>
        <v/>
      </c>
      <c r="G111" s="595" t="str">
        <f>IF('(入力順➀)基本情報入力シート'!H132="","",'(入力順➀)基本情報入力シート'!H132)</f>
        <v/>
      </c>
      <c r="H111" s="595" t="str">
        <f>IF('(入力順➀)基本情報入力シート'!I132="","",'(入力順➀)基本情報入力シート'!I132)</f>
        <v/>
      </c>
      <c r="I111" s="595" t="str">
        <f>IF('(入力順➀)基本情報入力シート'!J132="","",'(入力順➀)基本情報入力シート'!J132)</f>
        <v/>
      </c>
      <c r="J111" s="595" t="str">
        <f>IF('(入力順➀)基本情報入力シート'!K132="","",'(入力順➀)基本情報入力シート'!K132)</f>
        <v/>
      </c>
      <c r="K111" s="596" t="str">
        <f>IF('(入力順➀)基本情報入力シート'!L132="","",'(入力順➀)基本情報入力シート'!L132)</f>
        <v/>
      </c>
      <c r="L111" s="597" t="str">
        <f>IF('(入力順➀)基本情報入力シート'!M132="","",'(入力順➀)基本情報入力シート'!M132)</f>
        <v/>
      </c>
      <c r="M111" s="597" t="str">
        <f>IF('(入力順➀)基本情報入力シート'!R132="","",'(入力順➀)基本情報入力シート'!R132)</f>
        <v/>
      </c>
      <c r="N111" s="597" t="str">
        <f>IF('(入力順➀)基本情報入力シート'!W132="","",'(入力順➀)基本情報入力シート'!W132)</f>
        <v/>
      </c>
      <c r="O111" s="592" t="str">
        <f>IF('(入力順➀)基本情報入力シート'!X132="","",'(入力順➀)基本情報入力シート'!X132)</f>
        <v/>
      </c>
      <c r="P111" s="598" t="str">
        <f>IF('(入力順➀)基本情報入力シート'!Y132="","",'(入力順➀)基本情報入力シート'!Y132)</f>
        <v/>
      </c>
      <c r="Q111" s="599" t="str">
        <f>IF('(入力順➀)基本情報入力シート'!Z132="","",'(入力順➀)基本情報入力シート'!Z132)</f>
        <v/>
      </c>
      <c r="R111" s="600" t="str">
        <f>IF('(入力順➀)基本情報入力シート'!AA132="","",'(入力順➀)基本情報入力シート'!AA132)</f>
        <v/>
      </c>
      <c r="S111" s="601"/>
      <c r="T111" s="602"/>
      <c r="U111" s="603" t="str">
        <f>IF(P111="","",VLOOKUP(P111,【参考】数式用!$A$5:$I$38,MATCH(T111,【参考】数式用!$C$4:$G$4,0)+2,0))</f>
        <v/>
      </c>
      <c r="V111" s="237" t="s">
        <v>201</v>
      </c>
      <c r="W111" s="604"/>
      <c r="X111" s="234" t="s">
        <v>202</v>
      </c>
      <c r="Y111" s="604"/>
      <c r="Z111" s="386" t="s">
        <v>203</v>
      </c>
      <c r="AA111" s="605"/>
      <c r="AB111" s="234" t="s">
        <v>202</v>
      </c>
      <c r="AC111" s="605"/>
      <c r="AD111" s="234" t="s">
        <v>204</v>
      </c>
      <c r="AE111" s="606" t="s">
        <v>205</v>
      </c>
      <c r="AF111" s="607" t="str">
        <f t="shared" si="6"/>
        <v/>
      </c>
      <c r="AG111" s="610" t="s">
        <v>206</v>
      </c>
      <c r="AH111" s="609"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disablePrompts="1" count="3">
    <dataValidation imeMode="halfAlpha" allowBlank="1" showInputMessage="1" showErrorMessage="1" sqref="AC12:AC111 AA12:AA111 Y12:Y111 W12:W111 B12:R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5" orientation="landscape" cellComments="asDisplayed"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view="pageBreakPreview" zoomScale="80" zoomScaleNormal="80" zoomScaleSheetLayoutView="80" workbookViewId="0">
      <selection activeCell="O40" sqref="O40"/>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0" t="s">
        <v>160</v>
      </c>
      <c r="B1" s="192"/>
      <c r="C1" s="192"/>
      <c r="D1" s="192"/>
      <c r="E1" s="192"/>
      <c r="F1" s="192"/>
      <c r="G1" s="192"/>
      <c r="H1" s="195" t="s">
        <v>224</v>
      </c>
      <c r="I1" s="192"/>
      <c r="J1" s="192"/>
      <c r="K1" s="192"/>
      <c r="L1" s="192"/>
      <c r="M1" s="192"/>
      <c r="N1" s="192"/>
      <c r="O1" s="192"/>
      <c r="P1" s="192"/>
      <c r="Q1" s="192"/>
      <c r="R1" s="192"/>
      <c r="S1" s="192"/>
      <c r="T1" s="192"/>
      <c r="U1" s="192"/>
      <c r="V1" s="192"/>
      <c r="W1" s="192"/>
      <c r="X1" s="192"/>
      <c r="Y1" s="192"/>
      <c r="Z1" s="192"/>
      <c r="AA1" s="193"/>
      <c r="AB1" s="193"/>
      <c r="AC1" s="193"/>
      <c r="AD1" s="193"/>
      <c r="AE1" s="193"/>
      <c r="AF1" s="193"/>
      <c r="AG1" s="193"/>
      <c r="AH1" s="193"/>
      <c r="AI1" s="193"/>
      <c r="AJ1" s="192"/>
      <c r="AK1" s="192"/>
      <c r="AL1" s="192"/>
      <c r="AM1" s="192"/>
      <c r="AN1" s="192"/>
      <c r="AO1" s="192"/>
      <c r="AP1" s="192"/>
      <c r="AQ1" s="192"/>
      <c r="AR1" s="192"/>
      <c r="AS1" s="192"/>
      <c r="AT1" s="192"/>
      <c r="AU1" s="192"/>
    </row>
    <row r="2" spans="1:47" ht="21" customHeight="1" thickBot="1">
      <c r="A2" s="192"/>
      <c r="B2" s="195"/>
      <c r="C2" s="195"/>
      <c r="D2" s="195"/>
      <c r="E2" s="195"/>
      <c r="F2" s="195"/>
      <c r="G2" s="195"/>
      <c r="H2" s="195"/>
      <c r="I2" s="195"/>
      <c r="J2" s="195"/>
      <c r="K2" s="195"/>
      <c r="L2" s="195"/>
      <c r="M2" s="195"/>
      <c r="N2" s="195"/>
      <c r="O2" s="195"/>
      <c r="P2" s="195"/>
      <c r="Q2" s="192"/>
      <c r="R2" s="192"/>
      <c r="S2" s="192"/>
      <c r="T2" s="192"/>
      <c r="U2" s="192"/>
      <c r="V2" s="192"/>
      <c r="W2" s="192"/>
      <c r="X2" s="195"/>
      <c r="Y2" s="195"/>
      <c r="Z2" s="195"/>
      <c r="AA2" s="193"/>
      <c r="AB2" s="193"/>
      <c r="AC2" s="193"/>
      <c r="AD2" s="193"/>
      <c r="AE2" s="561"/>
      <c r="AF2" s="561"/>
      <c r="AG2" s="561"/>
      <c r="AH2" s="561"/>
      <c r="AI2" s="561"/>
      <c r="AJ2" s="192"/>
      <c r="AK2" s="192"/>
      <c r="AL2" s="192"/>
      <c r="AM2" s="192"/>
      <c r="AN2" s="192"/>
      <c r="AO2" s="192"/>
      <c r="AP2" s="192"/>
      <c r="AQ2" s="192"/>
      <c r="AR2" s="192"/>
      <c r="AS2" s="192"/>
      <c r="AT2" s="192"/>
      <c r="AU2" s="192"/>
    </row>
    <row r="3" spans="1:47" ht="27" customHeight="1" thickBot="1">
      <c r="A3" s="979" t="s">
        <v>6</v>
      </c>
      <c r="B3" s="979"/>
      <c r="C3" s="980"/>
      <c r="D3" s="976" t="str">
        <f>IF('(入力順➀)基本情報入力シート'!M16="","",'(入力順➀)基本情報入力シート'!M16)</f>
        <v>○○ケアサービス</v>
      </c>
      <c r="E3" s="977"/>
      <c r="F3" s="977"/>
      <c r="G3" s="977"/>
      <c r="H3" s="977"/>
      <c r="I3" s="977"/>
      <c r="J3" s="977"/>
      <c r="K3" s="977"/>
      <c r="L3" s="977"/>
      <c r="M3" s="977"/>
      <c r="N3" s="977"/>
      <c r="O3" s="978"/>
      <c r="P3" s="562"/>
      <c r="Q3" s="563"/>
      <c r="R3" s="563"/>
      <c r="S3" s="192"/>
      <c r="T3" s="192"/>
      <c r="U3" s="192"/>
      <c r="V3" s="192"/>
      <c r="W3" s="563"/>
      <c r="X3" s="563"/>
      <c r="Y3" s="563"/>
      <c r="Z3" s="563"/>
      <c r="AA3" s="192"/>
      <c r="AB3" s="192"/>
      <c r="AC3" s="192"/>
      <c r="AD3" s="192"/>
      <c r="AE3" s="192"/>
      <c r="AF3" s="192"/>
      <c r="AG3" s="192"/>
      <c r="AH3" s="192"/>
      <c r="AI3" s="192"/>
      <c r="AJ3" s="192"/>
      <c r="AK3" s="192"/>
      <c r="AL3" s="192"/>
      <c r="AM3" s="192"/>
      <c r="AN3" s="192"/>
      <c r="AO3" s="192"/>
      <c r="AP3" s="192"/>
      <c r="AQ3" s="192"/>
      <c r="AR3" s="192"/>
      <c r="AS3" s="192"/>
      <c r="AT3" s="192"/>
      <c r="AU3" s="192"/>
    </row>
    <row r="4" spans="1:47" ht="21" customHeight="1" thickBot="1">
      <c r="A4" s="564"/>
      <c r="B4" s="564"/>
      <c r="C4" s="564"/>
      <c r="D4" s="565"/>
      <c r="E4" s="565"/>
      <c r="F4" s="565"/>
      <c r="G4" s="565"/>
      <c r="H4" s="565"/>
      <c r="I4" s="565"/>
      <c r="J4" s="565"/>
      <c r="K4" s="565"/>
      <c r="L4" s="565"/>
      <c r="M4" s="565"/>
      <c r="N4" s="565"/>
      <c r="O4" s="565"/>
      <c r="P4" s="565"/>
      <c r="Q4" s="563"/>
      <c r="R4" s="563"/>
      <c r="S4" s="192"/>
      <c r="T4" s="192"/>
      <c r="U4" s="192"/>
      <c r="V4" s="192"/>
      <c r="W4" s="563"/>
      <c r="X4" s="563"/>
      <c r="Y4" s="563"/>
      <c r="Z4" s="563"/>
      <c r="AA4" s="192"/>
      <c r="AB4" s="192"/>
      <c r="AC4" s="192"/>
      <c r="AD4" s="192"/>
      <c r="AE4" s="192"/>
      <c r="AF4" s="192"/>
      <c r="AG4" s="192"/>
      <c r="AH4" s="192"/>
      <c r="AI4" s="192"/>
      <c r="AJ4" s="192"/>
      <c r="AK4" s="192"/>
      <c r="AL4" s="192"/>
      <c r="AM4" s="192"/>
      <c r="AN4" s="192"/>
      <c r="AO4" s="192"/>
      <c r="AP4" s="192"/>
      <c r="AQ4" s="192"/>
      <c r="AR4" s="192"/>
      <c r="AS4" s="192"/>
      <c r="AT4" s="192"/>
      <c r="AU4" s="192"/>
    </row>
    <row r="5" spans="1:47" ht="27" customHeight="1" thickBot="1">
      <c r="A5" s="611" t="s">
        <v>223</v>
      </c>
      <c r="B5" s="612"/>
      <c r="C5" s="612"/>
      <c r="D5" s="613"/>
      <c r="E5" s="613"/>
      <c r="F5" s="613"/>
      <c r="G5" s="613"/>
      <c r="H5" s="613"/>
      <c r="I5" s="613"/>
      <c r="J5" s="613"/>
      <c r="K5" s="613"/>
      <c r="L5" s="613"/>
      <c r="M5" s="613"/>
      <c r="N5" s="613"/>
      <c r="O5" s="614">
        <f>IF((SUM(AI12:AI111))=0,"",SUM(AI12:AI111))</f>
        <v>19158216</v>
      </c>
      <c r="P5" s="565"/>
      <c r="Q5" s="192"/>
      <c r="R5" s="563"/>
      <c r="S5" s="199"/>
      <c r="T5" s="199"/>
      <c r="U5" s="199"/>
      <c r="V5" s="199"/>
      <c r="W5" s="563"/>
      <c r="X5" s="563"/>
      <c r="Y5" s="563"/>
      <c r="Z5" s="563"/>
      <c r="AA5" s="199"/>
      <c r="AB5" s="199"/>
      <c r="AC5" s="199"/>
      <c r="AD5" s="199"/>
      <c r="AE5" s="199"/>
      <c r="AF5" s="199"/>
      <c r="AG5" s="199"/>
      <c r="AH5" s="199"/>
      <c r="AI5" s="199"/>
      <c r="AJ5" s="192"/>
      <c r="AK5" s="192"/>
      <c r="AL5" s="192"/>
      <c r="AM5" s="192"/>
      <c r="AN5" s="192"/>
      <c r="AO5" s="192"/>
      <c r="AP5" s="192"/>
      <c r="AQ5" s="192"/>
      <c r="AR5" s="192"/>
      <c r="AS5" s="192"/>
      <c r="AT5" s="192"/>
      <c r="AU5" s="192"/>
    </row>
    <row r="6" spans="1:47" ht="21" customHeight="1" thickBot="1">
      <c r="A6" s="192"/>
      <c r="B6" s="192"/>
      <c r="C6" s="192"/>
      <c r="D6" s="192"/>
      <c r="E6" s="192"/>
      <c r="F6" s="192"/>
      <c r="G6" s="192"/>
      <c r="H6" s="192"/>
      <c r="I6" s="192"/>
      <c r="J6" s="192"/>
      <c r="K6" s="192"/>
      <c r="L6" s="192"/>
      <c r="M6" s="192"/>
      <c r="N6" s="192"/>
      <c r="O6" s="192"/>
      <c r="P6" s="192"/>
      <c r="Q6" s="243"/>
      <c r="R6" s="243"/>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row>
    <row r="7" spans="1:47" ht="18" customHeight="1">
      <c r="A7" s="983"/>
      <c r="B7" s="985" t="s">
        <v>7</v>
      </c>
      <c r="C7" s="986"/>
      <c r="D7" s="986"/>
      <c r="E7" s="986"/>
      <c r="F7" s="986"/>
      <c r="G7" s="986"/>
      <c r="H7" s="986"/>
      <c r="I7" s="986"/>
      <c r="J7" s="986"/>
      <c r="K7" s="987"/>
      <c r="L7" s="991" t="s">
        <v>125</v>
      </c>
      <c r="M7" s="964" t="s">
        <v>218</v>
      </c>
      <c r="N7" s="966"/>
      <c r="O7" s="993" t="s">
        <v>148</v>
      </c>
      <c r="P7" s="995" t="s">
        <v>76</v>
      </c>
      <c r="Q7" s="997" t="s">
        <v>209</v>
      </c>
      <c r="R7" s="1006" t="s">
        <v>136</v>
      </c>
      <c r="S7" s="615" t="s">
        <v>46</v>
      </c>
      <c r="T7" s="616"/>
      <c r="U7" s="616"/>
      <c r="V7" s="617"/>
      <c r="W7" s="617"/>
      <c r="X7" s="617"/>
      <c r="Y7" s="617"/>
      <c r="Z7" s="617"/>
      <c r="AA7" s="617"/>
      <c r="AB7" s="617"/>
      <c r="AC7" s="617"/>
      <c r="AD7" s="617"/>
      <c r="AE7" s="617"/>
      <c r="AF7" s="617"/>
      <c r="AG7" s="617"/>
      <c r="AH7" s="617"/>
      <c r="AI7" s="618"/>
      <c r="AJ7" s="192"/>
      <c r="AK7" s="192"/>
      <c r="AL7" s="192"/>
      <c r="AM7" s="192"/>
      <c r="AN7" s="192"/>
      <c r="AO7" s="192"/>
      <c r="AP7" s="192"/>
      <c r="AQ7" s="192"/>
      <c r="AR7" s="192"/>
      <c r="AS7" s="192"/>
      <c r="AT7" s="192"/>
      <c r="AU7" s="192"/>
    </row>
    <row r="8" spans="1:47" ht="14.25" customHeight="1">
      <c r="A8" s="984"/>
      <c r="B8" s="988"/>
      <c r="C8" s="989"/>
      <c r="D8" s="989"/>
      <c r="E8" s="989"/>
      <c r="F8" s="989"/>
      <c r="G8" s="989"/>
      <c r="H8" s="989"/>
      <c r="I8" s="989"/>
      <c r="J8" s="989"/>
      <c r="K8" s="990"/>
      <c r="L8" s="992"/>
      <c r="M8" s="967"/>
      <c r="N8" s="969"/>
      <c r="O8" s="994"/>
      <c r="P8" s="996"/>
      <c r="Q8" s="998"/>
      <c r="R8" s="1007"/>
      <c r="S8" s="619"/>
      <c r="T8" s="1002" t="s">
        <v>10</v>
      </c>
      <c r="U8" s="1003"/>
      <c r="V8" s="620" t="s">
        <v>35</v>
      </c>
      <c r="W8" s="1004" t="s">
        <v>29</v>
      </c>
      <c r="X8" s="1005"/>
      <c r="Y8" s="1005"/>
      <c r="Z8" s="1005"/>
      <c r="AA8" s="1005"/>
      <c r="AB8" s="1005"/>
      <c r="AC8" s="1005"/>
      <c r="AD8" s="1005"/>
      <c r="AE8" s="1005"/>
      <c r="AF8" s="1005"/>
      <c r="AG8" s="1005"/>
      <c r="AH8" s="1005"/>
      <c r="AI8" s="621" t="s">
        <v>15</v>
      </c>
      <c r="AJ8" s="192"/>
      <c r="AK8" s="192"/>
      <c r="AL8" s="192"/>
      <c r="AM8" s="192"/>
      <c r="AN8" s="192"/>
      <c r="AO8" s="192"/>
      <c r="AP8" s="192"/>
      <c r="AQ8" s="192"/>
      <c r="AR8" s="192"/>
      <c r="AS8" s="192"/>
      <c r="AT8" s="192"/>
      <c r="AU8" s="192"/>
    </row>
    <row r="9" spans="1:47" ht="13.5" customHeight="1">
      <c r="A9" s="984"/>
      <c r="B9" s="988"/>
      <c r="C9" s="989"/>
      <c r="D9" s="989"/>
      <c r="E9" s="989"/>
      <c r="F9" s="989"/>
      <c r="G9" s="989"/>
      <c r="H9" s="989"/>
      <c r="I9" s="989"/>
      <c r="J9" s="989"/>
      <c r="K9" s="990"/>
      <c r="L9" s="992"/>
      <c r="M9" s="1010"/>
      <c r="N9" s="1011"/>
      <c r="O9" s="994"/>
      <c r="P9" s="996"/>
      <c r="Q9" s="998"/>
      <c r="R9" s="1007"/>
      <c r="S9" s="970" t="s">
        <v>116</v>
      </c>
      <c r="T9" s="1012" t="s">
        <v>210</v>
      </c>
      <c r="U9" s="1013" t="s">
        <v>137</v>
      </c>
      <c r="V9" s="1008" t="s">
        <v>87</v>
      </c>
      <c r="W9" s="964" t="s">
        <v>138</v>
      </c>
      <c r="X9" s="965"/>
      <c r="Y9" s="965"/>
      <c r="Z9" s="965"/>
      <c r="AA9" s="965"/>
      <c r="AB9" s="965"/>
      <c r="AC9" s="965"/>
      <c r="AD9" s="965"/>
      <c r="AE9" s="965"/>
      <c r="AF9" s="965"/>
      <c r="AG9" s="965"/>
      <c r="AH9" s="965"/>
      <c r="AI9" s="973" t="s">
        <v>230</v>
      </c>
      <c r="AJ9" s="192"/>
      <c r="AK9" s="192"/>
      <c r="AL9" s="192"/>
      <c r="AM9" s="192"/>
      <c r="AN9" s="192"/>
      <c r="AO9" s="192"/>
      <c r="AP9" s="192"/>
      <c r="AQ9" s="192"/>
      <c r="AR9" s="192"/>
      <c r="AS9" s="192"/>
      <c r="AT9" s="192"/>
      <c r="AU9" s="192"/>
    </row>
    <row r="10" spans="1:47" ht="150" customHeight="1">
      <c r="A10" s="984"/>
      <c r="B10" s="988"/>
      <c r="C10" s="989"/>
      <c r="D10" s="989"/>
      <c r="E10" s="989"/>
      <c r="F10" s="989"/>
      <c r="G10" s="989"/>
      <c r="H10" s="989"/>
      <c r="I10" s="989"/>
      <c r="J10" s="989"/>
      <c r="K10" s="990"/>
      <c r="L10" s="992"/>
      <c r="M10" s="577" t="s">
        <v>219</v>
      </c>
      <c r="N10" s="577" t="s">
        <v>220</v>
      </c>
      <c r="O10" s="994"/>
      <c r="P10" s="996"/>
      <c r="Q10" s="998"/>
      <c r="R10" s="1007"/>
      <c r="S10" s="970"/>
      <c r="T10" s="1012"/>
      <c r="U10" s="1013"/>
      <c r="V10" s="1009"/>
      <c r="W10" s="967"/>
      <c r="X10" s="968"/>
      <c r="Y10" s="968"/>
      <c r="Z10" s="968"/>
      <c r="AA10" s="968"/>
      <c r="AB10" s="968"/>
      <c r="AC10" s="968"/>
      <c r="AD10" s="968"/>
      <c r="AE10" s="968"/>
      <c r="AF10" s="968"/>
      <c r="AG10" s="968"/>
      <c r="AH10" s="968"/>
      <c r="AI10" s="973"/>
      <c r="AJ10" s="192"/>
      <c r="AK10" s="192"/>
      <c r="AL10" s="192"/>
      <c r="AM10" s="192"/>
      <c r="AN10" s="192"/>
      <c r="AO10" s="192"/>
      <c r="AP10" s="192"/>
      <c r="AQ10" s="192"/>
      <c r="AR10" s="192"/>
      <c r="AS10" s="192"/>
      <c r="AT10" s="192"/>
      <c r="AU10" s="192"/>
    </row>
    <row r="11" spans="1:47" ht="15" thickBot="1">
      <c r="A11" s="578"/>
      <c r="B11" s="579"/>
      <c r="C11" s="580"/>
      <c r="D11" s="580"/>
      <c r="E11" s="580"/>
      <c r="F11" s="580"/>
      <c r="G11" s="580"/>
      <c r="H11" s="580"/>
      <c r="I11" s="580"/>
      <c r="J11" s="580"/>
      <c r="K11" s="581"/>
      <c r="L11" s="582"/>
      <c r="M11" s="582"/>
      <c r="N11" s="582"/>
      <c r="O11" s="583"/>
      <c r="P11" s="584"/>
      <c r="Q11" s="585"/>
      <c r="R11" s="622"/>
      <c r="S11" s="573"/>
      <c r="T11" s="623"/>
      <c r="U11" s="624"/>
      <c r="V11" s="625"/>
      <c r="W11" s="590"/>
      <c r="X11" s="591"/>
      <c r="Y11" s="591"/>
      <c r="Z11" s="591"/>
      <c r="AA11" s="591"/>
      <c r="AB11" s="591"/>
      <c r="AC11" s="591"/>
      <c r="AD11" s="591"/>
      <c r="AE11" s="591"/>
      <c r="AF11" s="591"/>
      <c r="AG11" s="591"/>
      <c r="AH11" s="591"/>
      <c r="AI11" s="586"/>
      <c r="AJ11" s="192"/>
      <c r="AK11" s="192"/>
      <c r="AL11" s="192"/>
      <c r="AM11" s="192"/>
      <c r="AN11" s="192"/>
      <c r="AO11" s="192"/>
      <c r="AP11" s="192"/>
      <c r="AQ11" s="192"/>
      <c r="AR11" s="192"/>
      <c r="AS11" s="192"/>
      <c r="AT11" s="192"/>
      <c r="AU11" s="192"/>
    </row>
    <row r="12" spans="1:47" ht="33" customHeight="1" thickBot="1">
      <c r="A12" s="592">
        <v>1</v>
      </c>
      <c r="B12" s="593">
        <f>IF('(入力順➀)基本情報入力シート'!C33="","",'(入力順➀)基本情報入力シート'!C33)</f>
        <v>1</v>
      </c>
      <c r="C12" s="594">
        <f>IF('(入力順➀)基本情報入力シート'!D33="","",'(入力順➀)基本情報入力シート'!D33)</f>
        <v>3</v>
      </c>
      <c r="D12" s="595">
        <f>IF('(入力順➀)基本情報入力シート'!E33="","",'(入力順➀)基本情報入力シート'!E33)</f>
        <v>3</v>
      </c>
      <c r="E12" s="595">
        <f>IF('(入力順➀)基本情報入力シート'!F33="","",'(入力順➀)基本情報入力シート'!F33)</f>
        <v>4</v>
      </c>
      <c r="F12" s="595">
        <f>IF('(入力順➀)基本情報入力シート'!G33="","",'(入力順➀)基本情報入力シート'!G33)</f>
        <v>5</v>
      </c>
      <c r="G12" s="595">
        <f>IF('(入力順➀)基本情報入力シート'!H33="","",'(入力順➀)基本情報入力シート'!H33)</f>
        <v>6</v>
      </c>
      <c r="H12" s="595">
        <f>IF('(入力順➀)基本情報入力シート'!I33="","",'(入力順➀)基本情報入力シート'!I33)</f>
        <v>7</v>
      </c>
      <c r="I12" s="595">
        <f>IF('(入力順➀)基本情報入力シート'!J33="","",'(入力順➀)基本情報入力シート'!J33)</f>
        <v>8</v>
      </c>
      <c r="J12" s="595">
        <f>IF('(入力順➀)基本情報入力シート'!K33="","",'(入力順➀)基本情報入力シート'!K33)</f>
        <v>9</v>
      </c>
      <c r="K12" s="596">
        <f>IF('(入力順➀)基本情報入力シート'!L33="","",'(入力順➀)基本情報入力シート'!L33)</f>
        <v>1</v>
      </c>
      <c r="L12" s="597" t="str">
        <f>IF('(入力順➀)基本情報入力シート'!M33="","",'(入力順➀)基本情報入力シート'!M33)</f>
        <v>東京都</v>
      </c>
      <c r="M12" s="597" t="str">
        <f>IF('(入力順➀)基本情報入力シート'!R33="","",'(入力順➀)基本情報入力シート'!R33)</f>
        <v>東京都</v>
      </c>
      <c r="N12" s="597" t="str">
        <f>IF('(入力順➀)基本情報入力シート'!W33="","",'(入力順➀)基本情報入力シート'!W33)</f>
        <v>千代田区</v>
      </c>
      <c r="O12" s="592" t="str">
        <f>IF('(入力順➀)基本情報入力シート'!X33="","",'(入力順➀)基本情報入力シート'!X33)</f>
        <v>介護保険事業所名称０１</v>
      </c>
      <c r="P12" s="598" t="str">
        <f>IF('(入力順➀)基本情報入力シート'!Y33="","",'(入力順➀)基本情報入力シート'!Y33)</f>
        <v>訪問介護</v>
      </c>
      <c r="Q12" s="599">
        <f>IF('(入力順➀)基本情報入力シート'!Z33="","",'(入力順➀)基本情報入力シート'!Z33)</f>
        <v>250000</v>
      </c>
      <c r="R12" s="626">
        <f>IF('(入力順➀)基本情報入力シート'!AA33="","",'(入力順➀)基本情報入力シート'!AA33)</f>
        <v>11.4</v>
      </c>
      <c r="S12" s="627" t="s">
        <v>551</v>
      </c>
      <c r="T12" s="628" t="s">
        <v>561</v>
      </c>
      <c r="U12" s="629">
        <f>IF(P12="","",VLOOKUP(P12,【参考】数式用!$A$5:$I$38,MATCH(T12,【参考】数式用!$H$4:$I$4,0)+7,0))</f>
        <v>6.3E-2</v>
      </c>
      <c r="V12" s="837" t="s">
        <v>364</v>
      </c>
      <c r="W12" s="237" t="s">
        <v>34</v>
      </c>
      <c r="X12" s="630">
        <v>4</v>
      </c>
      <c r="Y12" s="234" t="s">
        <v>12</v>
      </c>
      <c r="Z12" s="630">
        <v>4</v>
      </c>
      <c r="AA12" s="386" t="s">
        <v>102</v>
      </c>
      <c r="AB12" s="630">
        <v>5</v>
      </c>
      <c r="AC12" s="234" t="s">
        <v>12</v>
      </c>
      <c r="AD12" s="630">
        <v>3</v>
      </c>
      <c r="AE12" s="234" t="s">
        <v>17</v>
      </c>
      <c r="AF12" s="606" t="s">
        <v>49</v>
      </c>
      <c r="AG12" s="608">
        <f t="shared" ref="AG12:AG16" si="0">IF(X12&gt;=1,(AB12*12+AD12)-(X12*12+Z12)+1,"")</f>
        <v>12</v>
      </c>
      <c r="AH12" s="608" t="s">
        <v>69</v>
      </c>
      <c r="AI12" s="609">
        <f t="shared" ref="AI12:AI43" si="1">IFERROR(ROUNDDOWN(ROUND(Q12*R12,0)*U12,0)*AG12,"")</f>
        <v>2154600</v>
      </c>
      <c r="AJ12" s="192"/>
      <c r="AK12" s="631" t="str">
        <f>IFERROR(IF(AND(T12="特定加算Ⅰ",OR(V12="",V12="-",V12="いずれも取得していない")),"☓","○"),"")</f>
        <v>○</v>
      </c>
      <c r="AL12" s="632" t="str">
        <f>IFERROR(IF(AND(T12="特定加算Ⅰ",OR(V12="",V12="-",V12="いずれも取得していない")),"！特定加算Ⅰが選択されています。該当する介護福祉士配置等要件を選択してください。",""),"")</f>
        <v/>
      </c>
      <c r="AM12" s="633"/>
      <c r="AN12" s="633"/>
      <c r="AO12" s="633"/>
      <c r="AP12" s="633"/>
      <c r="AQ12" s="633"/>
      <c r="AR12" s="633"/>
      <c r="AS12" s="633"/>
      <c r="AT12" s="633"/>
      <c r="AU12" s="634"/>
    </row>
    <row r="13" spans="1:47" ht="33" customHeight="1" thickBot="1">
      <c r="A13" s="592">
        <f>A12+1</f>
        <v>2</v>
      </c>
      <c r="B13" s="593">
        <f>IF('(入力順➀)基本情報入力シート'!C34="","",'(入力順➀)基本情報入力シート'!C34)</f>
        <v>1</v>
      </c>
      <c r="C13" s="594">
        <f>IF('(入力順➀)基本情報入力シート'!D34="","",'(入力順➀)基本情報入力シート'!D34)</f>
        <v>3</v>
      </c>
      <c r="D13" s="595">
        <f>IF('(入力順➀)基本情報入力シート'!E34="","",'(入力順➀)基本情報入力シート'!E34)</f>
        <v>3</v>
      </c>
      <c r="E13" s="595">
        <f>IF('(入力順➀)基本情報入力シート'!F34="","",'(入力順➀)基本情報入力シート'!F34)</f>
        <v>4</v>
      </c>
      <c r="F13" s="595">
        <f>IF('(入力順➀)基本情報入力シート'!G34="","",'(入力順➀)基本情報入力シート'!G34)</f>
        <v>5</v>
      </c>
      <c r="G13" s="595">
        <f>IF('(入力順➀)基本情報入力シート'!H34="","",'(入力順➀)基本情報入力シート'!H34)</f>
        <v>6</v>
      </c>
      <c r="H13" s="595">
        <f>IF('(入力順➀)基本情報入力シート'!I34="","",'(入力順➀)基本情報入力シート'!I34)</f>
        <v>7</v>
      </c>
      <c r="I13" s="595">
        <f>IF('(入力順➀)基本情報入力シート'!J34="","",'(入力順➀)基本情報入力シート'!J34)</f>
        <v>8</v>
      </c>
      <c r="J13" s="595">
        <f>IF('(入力順➀)基本情報入力シート'!K34="","",'(入力順➀)基本情報入力シート'!K34)</f>
        <v>9</v>
      </c>
      <c r="K13" s="596">
        <f>IF('(入力順➀)基本情報入力シート'!L34="","",'(入力順➀)基本情報入力シート'!L34)</f>
        <v>2</v>
      </c>
      <c r="L13" s="597" t="str">
        <f>IF('(入力順➀)基本情報入力シート'!M34="","",'(入力順➀)基本情報入力シート'!M34)</f>
        <v>東京都</v>
      </c>
      <c r="M13" s="597" t="str">
        <f>IF('(入力順➀)基本情報入力シート'!R34="","",'(入力順➀)基本情報入力シート'!R34)</f>
        <v>東京都</v>
      </c>
      <c r="N13" s="597" t="str">
        <f>IF('(入力順➀)基本情報入力シート'!W34="","",'(入力順➀)基本情報入力シート'!W34)</f>
        <v>豊島区</v>
      </c>
      <c r="O13" s="592" t="str">
        <f>IF('(入力順➀)基本情報入力シート'!X34="","",'(入力順➀)基本情報入力シート'!X34)</f>
        <v>介護保険事業所名称０２</v>
      </c>
      <c r="P13" s="598" t="str">
        <f>IF('(入力順➀)基本情報入力シート'!Y34="","",'(入力順➀)基本情報入力シート'!Y34)</f>
        <v>通所介護</v>
      </c>
      <c r="Q13" s="599">
        <f>IF('(入力順➀)基本情報入力シート'!Z34="","",'(入力順➀)基本情報入力シート'!Z34)</f>
        <v>400000</v>
      </c>
      <c r="R13" s="626">
        <f>IF('(入力順➀)基本情報入力シート'!AA34="","",'(入力順➀)基本情報入力シート'!AA34)</f>
        <v>10.9</v>
      </c>
      <c r="S13" s="627" t="s">
        <v>552</v>
      </c>
      <c r="T13" s="628" t="s">
        <v>562</v>
      </c>
      <c r="U13" s="629">
        <f>IF(P13="","",VLOOKUP(P13,【参考】数式用!$A$5:$I$38,MATCH(T13,【参考】数式用!$H$4:$I$4,0)+7,0))</f>
        <v>0.01</v>
      </c>
      <c r="V13" s="837" t="s">
        <v>259</v>
      </c>
      <c r="W13" s="237" t="s">
        <v>34</v>
      </c>
      <c r="X13" s="630">
        <v>4</v>
      </c>
      <c r="Y13" s="234" t="s">
        <v>12</v>
      </c>
      <c r="Z13" s="630">
        <v>4</v>
      </c>
      <c r="AA13" s="386" t="s">
        <v>102</v>
      </c>
      <c r="AB13" s="630">
        <v>5</v>
      </c>
      <c r="AC13" s="234" t="s">
        <v>12</v>
      </c>
      <c r="AD13" s="630">
        <v>3</v>
      </c>
      <c r="AE13" s="234" t="s">
        <v>17</v>
      </c>
      <c r="AF13" s="606" t="s">
        <v>49</v>
      </c>
      <c r="AG13" s="607">
        <f t="shared" si="0"/>
        <v>12</v>
      </c>
      <c r="AH13" s="608" t="s">
        <v>69</v>
      </c>
      <c r="AI13" s="609">
        <f t="shared" si="1"/>
        <v>523200</v>
      </c>
      <c r="AJ13" s="192"/>
      <c r="AK13" s="631" t="str">
        <f>IFERROR(IF(AND(T13="特定加算Ⅰ",OR(V13="",V13="-",V13="いずれも取得していない")),"☓","○"),"")</f>
        <v>○</v>
      </c>
      <c r="AL13" s="632" t="str">
        <f>IFERROR(IF(AND(T13="特定加算Ⅰ",OR(V13="",V13="-",V13="いずれも取得していない")),"！特定加算Ⅰが選択されています。該当する介護福祉士配置等要件を選択してください。",""),"")</f>
        <v/>
      </c>
      <c r="AM13" s="633"/>
      <c r="AN13" s="633"/>
      <c r="AO13" s="633"/>
      <c r="AP13" s="633"/>
      <c r="AQ13" s="633"/>
      <c r="AR13" s="633"/>
      <c r="AS13" s="633"/>
      <c r="AT13" s="633"/>
      <c r="AU13" s="634"/>
    </row>
    <row r="14" spans="1:47" ht="33" customHeight="1" thickBot="1">
      <c r="A14" s="592">
        <f t="shared" ref="A14:A111" si="2">A13+1</f>
        <v>3</v>
      </c>
      <c r="B14" s="593">
        <f>IF('(入力順➀)基本情報入力シート'!C35="","",'(入力順➀)基本情報入力シート'!C35)</f>
        <v>1</v>
      </c>
      <c r="C14" s="594">
        <f>IF('(入力順➀)基本情報入力シート'!D35="","",'(入力順➀)基本情報入力シート'!D35)</f>
        <v>3</v>
      </c>
      <c r="D14" s="595">
        <f>IF('(入力順➀)基本情報入力シート'!E35="","",'(入力順➀)基本情報入力シート'!E35)</f>
        <v>3</v>
      </c>
      <c r="E14" s="595">
        <f>IF('(入力順➀)基本情報入力シート'!F35="","",'(入力順➀)基本情報入力シート'!F35)</f>
        <v>4</v>
      </c>
      <c r="F14" s="595">
        <f>IF('(入力順➀)基本情報入力シート'!G35="","",'(入力順➀)基本情報入力シート'!G35)</f>
        <v>5</v>
      </c>
      <c r="G14" s="595">
        <f>IF('(入力順➀)基本情報入力シート'!H35="","",'(入力順➀)基本情報入力シート'!H35)</f>
        <v>6</v>
      </c>
      <c r="H14" s="595">
        <f>IF('(入力順➀)基本情報入力シート'!I35="","",'(入力順➀)基本情報入力シート'!I35)</f>
        <v>7</v>
      </c>
      <c r="I14" s="595">
        <f>IF('(入力順➀)基本情報入力シート'!J35="","",'(入力順➀)基本情報入力シート'!J35)</f>
        <v>8</v>
      </c>
      <c r="J14" s="595">
        <f>IF('(入力順➀)基本情報入力シート'!K35="","",'(入力順➀)基本情報入力シート'!K35)</f>
        <v>9</v>
      </c>
      <c r="K14" s="596">
        <f>IF('(入力順➀)基本情報入力シート'!L35="","",'(入力順➀)基本情報入力シート'!L35)</f>
        <v>3</v>
      </c>
      <c r="L14" s="597" t="str">
        <f>IF('(入力順➀)基本情報入力シート'!M35="","",'(入力順➀)基本情報入力シート'!M35)</f>
        <v>世田谷区</v>
      </c>
      <c r="M14" s="597" t="str">
        <f>IF('(入力順➀)基本情報入力シート'!R35="","",'(入力順➀)基本情報入力シート'!R35)</f>
        <v>東京都</v>
      </c>
      <c r="N14" s="597" t="str">
        <f>IF('(入力順➀)基本情報入力シート'!W35="","",'(入力順➀)基本情報入力シート'!W35)</f>
        <v>世田谷区</v>
      </c>
      <c r="O14" s="592" t="str">
        <f>IF('(入力順➀)基本情報入力シート'!X35="","",'(入力順➀)基本情報入力シート'!X35)</f>
        <v>介護保険事業所名称０３</v>
      </c>
      <c r="P14" s="598" t="str">
        <f>IF('(入力順➀)基本情報入力シート'!Y35="","",'(入力順➀)基本情報入力シート'!Y35)</f>
        <v>定期巡回･随時対応型訪問介護看護</v>
      </c>
      <c r="Q14" s="599">
        <f>IF('(入力順➀)基本情報入力シート'!Z35="","",'(入力順➀)基本情報入力シート'!Z35)</f>
        <v>400000</v>
      </c>
      <c r="R14" s="626">
        <f>IF('(入力順➀)基本情報入力シート'!AA35="","",'(入力順➀)基本情報入力シート'!AA35)</f>
        <v>11.4</v>
      </c>
      <c r="S14" s="627" t="s">
        <v>553</v>
      </c>
      <c r="T14" s="628" t="s">
        <v>561</v>
      </c>
      <c r="U14" s="629">
        <f>IF(P14="","",VLOOKUP(P14,【参考】数式用!$A$5:$I$38,MATCH(T14,【参考】数式用!$H$4:$I$4,0)+7,0))</f>
        <v>6.3E-2</v>
      </c>
      <c r="V14" s="837" t="s">
        <v>362</v>
      </c>
      <c r="W14" s="237" t="s">
        <v>34</v>
      </c>
      <c r="X14" s="630">
        <v>4</v>
      </c>
      <c r="Y14" s="234" t="s">
        <v>12</v>
      </c>
      <c r="Z14" s="630">
        <v>4</v>
      </c>
      <c r="AA14" s="386" t="s">
        <v>102</v>
      </c>
      <c r="AB14" s="630">
        <v>5</v>
      </c>
      <c r="AC14" s="234" t="s">
        <v>12</v>
      </c>
      <c r="AD14" s="630">
        <v>3</v>
      </c>
      <c r="AE14" s="234" t="s">
        <v>17</v>
      </c>
      <c r="AF14" s="606" t="s">
        <v>49</v>
      </c>
      <c r="AG14" s="607">
        <f t="shared" si="0"/>
        <v>12</v>
      </c>
      <c r="AH14" s="608" t="s">
        <v>69</v>
      </c>
      <c r="AI14" s="609">
        <f t="shared" si="1"/>
        <v>3447360</v>
      </c>
      <c r="AJ14" s="192"/>
      <c r="AK14" s="631" t="str">
        <f t="shared" ref="AK14:AK18" si="3">IFERROR(IF(AND(T14="特定加算Ⅰ",OR(V14="",V14="-",V14="いずれも取得していない")),"☓","○"),"")</f>
        <v>○</v>
      </c>
      <c r="AL14" s="632" t="str">
        <f t="shared" ref="AL14:AL18" si="4">IFERROR(IF(AND(T14="特定加算Ⅰ",OR(V14="",V14="-",V14="いずれも取得していない")),"！特定加算Ⅰが選択されています。該当する介護福祉士配置等要件を選択してください。",""),"")</f>
        <v/>
      </c>
      <c r="AM14" s="633"/>
      <c r="AN14" s="633"/>
      <c r="AO14" s="633"/>
      <c r="AP14" s="633"/>
      <c r="AQ14" s="633"/>
      <c r="AR14" s="633"/>
      <c r="AS14" s="633"/>
      <c r="AT14" s="633"/>
      <c r="AU14" s="634"/>
    </row>
    <row r="15" spans="1:47" ht="33" customHeight="1" thickBot="1">
      <c r="A15" s="592">
        <f t="shared" si="2"/>
        <v>4</v>
      </c>
      <c r="B15" s="593">
        <f>IF('(入力順➀)基本情報入力シート'!C36="","",'(入力順➀)基本情報入力シート'!C36)</f>
        <v>1</v>
      </c>
      <c r="C15" s="594">
        <f>IF('(入力順➀)基本情報入力シート'!D36="","",'(入力順➀)基本情報入力シート'!D36)</f>
        <v>1</v>
      </c>
      <c r="D15" s="595">
        <f>IF('(入力順➀)基本情報入力シート'!E36="","",'(入力順➀)基本情報入力シート'!E36)</f>
        <v>3</v>
      </c>
      <c r="E15" s="595">
        <f>IF('(入力順➀)基本情報入力シート'!F36="","",'(入力順➀)基本情報入力シート'!F36)</f>
        <v>4</v>
      </c>
      <c r="F15" s="595">
        <f>IF('(入力順➀)基本情報入力シート'!G36="","",'(入力順➀)基本情報入力シート'!G36)</f>
        <v>5</v>
      </c>
      <c r="G15" s="595">
        <f>IF('(入力順➀)基本情報入力シート'!H36="","",'(入力順➀)基本情報入力シート'!H36)</f>
        <v>6</v>
      </c>
      <c r="H15" s="595">
        <f>IF('(入力順➀)基本情報入力シート'!I36="","",'(入力順➀)基本情報入力シート'!I36)</f>
        <v>7</v>
      </c>
      <c r="I15" s="595">
        <f>IF('(入力順➀)基本情報入力シート'!J36="","",'(入力順➀)基本情報入力シート'!J36)</f>
        <v>8</v>
      </c>
      <c r="J15" s="595">
        <f>IF('(入力順➀)基本情報入力シート'!K36="","",'(入力順➀)基本情報入力シート'!K36)</f>
        <v>9</v>
      </c>
      <c r="K15" s="596">
        <f>IF('(入力順➀)基本情報入力シート'!L36="","",'(入力順➀)基本情報入力シート'!L36)</f>
        <v>4</v>
      </c>
      <c r="L15" s="597" t="str">
        <f>IF('(入力順➀)基本情報入力シート'!M36="","",'(入力順➀)基本情報入力シート'!M36)</f>
        <v>埼玉県</v>
      </c>
      <c r="M15" s="597" t="str">
        <f>IF('(入力順➀)基本情報入力シート'!R36="","",'(入力順➀)基本情報入力シート'!R36)</f>
        <v>埼玉県</v>
      </c>
      <c r="N15" s="597" t="str">
        <f>IF('(入力順➀)基本情報入力シート'!W36="","",'(入力順➀)基本情報入力シート'!W36)</f>
        <v>さいたま市</v>
      </c>
      <c r="O15" s="592" t="str">
        <f>IF('(入力順➀)基本情報入力シート'!X36="","",'(入力順➀)基本情報入力シート'!X36)</f>
        <v>介護保険事業所名称０４</v>
      </c>
      <c r="P15" s="598" t="str">
        <f>IF('(入力順➀)基本情報入力シート'!Y36="","",'(入力順➀)基本情報入力シート'!Y36)</f>
        <v>介護老人福祉施設</v>
      </c>
      <c r="Q15" s="599">
        <f>IF('(入力順➀)基本情報入力シート'!Z36="","",'(入力順➀)基本情報入力シート'!Z36)</f>
        <v>2000000</v>
      </c>
      <c r="R15" s="626">
        <f>IF('(入力順➀)基本情報入力シート'!AA36="","",'(入力順➀)基本情報入力シート'!AA36)</f>
        <v>10.68</v>
      </c>
      <c r="S15" s="627" t="s">
        <v>553</v>
      </c>
      <c r="T15" s="628" t="s">
        <v>561</v>
      </c>
      <c r="U15" s="629">
        <f>IF(P15="","",VLOOKUP(P15,【参考】数式用!$A$5:$I$38,MATCH(T15,【参考】数式用!$H$4:$I$4,0)+7,0))</f>
        <v>2.7E-2</v>
      </c>
      <c r="V15" s="837" t="s">
        <v>367</v>
      </c>
      <c r="W15" s="237" t="s">
        <v>34</v>
      </c>
      <c r="X15" s="630">
        <v>4</v>
      </c>
      <c r="Y15" s="234" t="s">
        <v>12</v>
      </c>
      <c r="Z15" s="630">
        <v>9</v>
      </c>
      <c r="AA15" s="386" t="s">
        <v>102</v>
      </c>
      <c r="AB15" s="630">
        <v>5</v>
      </c>
      <c r="AC15" s="234" t="s">
        <v>12</v>
      </c>
      <c r="AD15" s="630">
        <v>3</v>
      </c>
      <c r="AE15" s="234" t="s">
        <v>17</v>
      </c>
      <c r="AF15" s="606" t="s">
        <v>49</v>
      </c>
      <c r="AG15" s="607">
        <f t="shared" si="0"/>
        <v>7</v>
      </c>
      <c r="AH15" s="608" t="s">
        <v>69</v>
      </c>
      <c r="AI15" s="609">
        <f t="shared" si="1"/>
        <v>4037040</v>
      </c>
      <c r="AJ15" s="192"/>
      <c r="AK15" s="631" t="str">
        <f t="shared" si="3"/>
        <v>○</v>
      </c>
      <c r="AL15" s="632" t="str">
        <f t="shared" si="4"/>
        <v/>
      </c>
      <c r="AM15" s="633"/>
      <c r="AN15" s="633"/>
      <c r="AO15" s="633"/>
      <c r="AP15" s="633"/>
      <c r="AQ15" s="633"/>
      <c r="AR15" s="633"/>
      <c r="AS15" s="633"/>
      <c r="AT15" s="633"/>
      <c r="AU15" s="634"/>
    </row>
    <row r="16" spans="1:47" ht="33" customHeight="1" thickBot="1">
      <c r="A16" s="592">
        <f t="shared" si="2"/>
        <v>5</v>
      </c>
      <c r="B16" s="593">
        <f>IF('(入力順➀)基本情報入力シート'!C37="","",'(入力順➀)基本情報入力シート'!C37)</f>
        <v>1</v>
      </c>
      <c r="C16" s="594">
        <f>IF('(入力順➀)基本情報入力シート'!D37="","",'(入力順➀)基本情報入力シート'!D37)</f>
        <v>4</v>
      </c>
      <c r="D16" s="595">
        <f>IF('(入力順➀)基本情報入力シート'!E37="","",'(入力順➀)基本情報入力シート'!E37)</f>
        <v>3</v>
      </c>
      <c r="E16" s="595">
        <f>IF('(入力順➀)基本情報入力シート'!F37="","",'(入力順➀)基本情報入力シート'!F37)</f>
        <v>4</v>
      </c>
      <c r="F16" s="595">
        <f>IF('(入力順➀)基本情報入力シート'!G37="","",'(入力順➀)基本情報入力シート'!G37)</f>
        <v>5</v>
      </c>
      <c r="G16" s="595">
        <f>IF('(入力順➀)基本情報入力シート'!H37="","",'(入力順➀)基本情報入力シート'!H37)</f>
        <v>6</v>
      </c>
      <c r="H16" s="595">
        <f>IF('(入力順➀)基本情報入力シート'!I37="","",'(入力順➀)基本情報入力シート'!I37)</f>
        <v>7</v>
      </c>
      <c r="I16" s="595">
        <f>IF('(入力順➀)基本情報入力シート'!J37="","",'(入力順➀)基本情報入力シート'!J37)</f>
        <v>8</v>
      </c>
      <c r="J16" s="595">
        <f>IF('(入力順➀)基本情報入力シート'!K37="","",'(入力順➀)基本情報入力シート'!K37)</f>
        <v>9</v>
      </c>
      <c r="K16" s="596">
        <f>IF('(入力順➀)基本情報入力シート'!L37="","",'(入力順➀)基本情報入力シート'!L37)</f>
        <v>5</v>
      </c>
      <c r="L16" s="597" t="str">
        <f>IF('(入力順➀)基本情報入力シート'!M37="","",'(入力順➀)基本情報入力シート'!M37)</f>
        <v>横浜市</v>
      </c>
      <c r="M16" s="597" t="str">
        <f>IF('(入力順➀)基本情報入力シート'!R37="","",'(入力順➀)基本情報入力シート'!R37)</f>
        <v>神奈川県</v>
      </c>
      <c r="N16" s="597" t="str">
        <f>IF('(入力順➀)基本情報入力シート'!W37="","",'(入力順➀)基本情報入力シート'!W37)</f>
        <v>横浜市</v>
      </c>
      <c r="O16" s="592" t="str">
        <f>IF('(入力順➀)基本情報入力シート'!X37="","",'(入力順➀)基本情報入力シート'!X37)</f>
        <v>介護保険事業所名称０５</v>
      </c>
      <c r="P16" s="598" t="str">
        <f>IF('(入力順➀)基本情報入力シート'!Y37="","",'(入力順➀)基本情報入力シート'!Y37)</f>
        <v>小規模多機能型居宅介護</v>
      </c>
      <c r="Q16" s="599">
        <f>IF('(入力順➀)基本情報入力シート'!Z37="","",'(入力順➀)基本情報入力シート'!Z37)</f>
        <v>400000</v>
      </c>
      <c r="R16" s="626">
        <f>IF('(入力順➀)基本情報入力シート'!AA37="","",'(入力順➀)基本情報入力シート'!AA37)</f>
        <v>10.88</v>
      </c>
      <c r="S16" s="627" t="s">
        <v>553</v>
      </c>
      <c r="T16" s="628" t="s">
        <v>561</v>
      </c>
      <c r="U16" s="629">
        <f>IF(P16="","",VLOOKUP(P16,【参考】数式用!$A$5:$I$38,MATCH(T16,【参考】数式用!$H$4:$I$4,0)+7,0))</f>
        <v>1.4999999999999999E-2</v>
      </c>
      <c r="V16" s="837" t="s">
        <v>361</v>
      </c>
      <c r="W16" s="237" t="s">
        <v>34</v>
      </c>
      <c r="X16" s="630">
        <v>4</v>
      </c>
      <c r="Y16" s="234" t="s">
        <v>12</v>
      </c>
      <c r="Z16" s="630">
        <v>6</v>
      </c>
      <c r="AA16" s="386" t="s">
        <v>102</v>
      </c>
      <c r="AB16" s="630">
        <v>5</v>
      </c>
      <c r="AC16" s="234" t="s">
        <v>12</v>
      </c>
      <c r="AD16" s="630">
        <v>3</v>
      </c>
      <c r="AE16" s="234" t="s">
        <v>17</v>
      </c>
      <c r="AF16" s="606" t="s">
        <v>49</v>
      </c>
      <c r="AG16" s="607">
        <f t="shared" si="0"/>
        <v>10</v>
      </c>
      <c r="AH16" s="608" t="s">
        <v>69</v>
      </c>
      <c r="AI16" s="609">
        <f t="shared" si="1"/>
        <v>652800</v>
      </c>
      <c r="AJ16" s="192"/>
      <c r="AK16" s="631" t="str">
        <f t="shared" si="3"/>
        <v>○</v>
      </c>
      <c r="AL16" s="632" t="str">
        <f t="shared" si="4"/>
        <v/>
      </c>
      <c r="AM16" s="633"/>
      <c r="AN16" s="633"/>
      <c r="AO16" s="633"/>
      <c r="AP16" s="633"/>
      <c r="AQ16" s="633"/>
      <c r="AR16" s="633"/>
      <c r="AS16" s="633"/>
      <c r="AT16" s="633"/>
      <c r="AU16" s="634"/>
    </row>
    <row r="17" spans="1:47" ht="33" customHeight="1" thickBot="1">
      <c r="A17" s="592">
        <f t="shared" si="2"/>
        <v>6</v>
      </c>
      <c r="B17" s="593">
        <f>IF('(入力順➀)基本情報入力シート'!C38="","",'(入力順➀)基本情報入力シート'!C38)</f>
        <v>1</v>
      </c>
      <c r="C17" s="594">
        <f>IF('(入力順➀)基本情報入力シート'!D38="","",'(入力順➀)基本情報入力シート'!D38)</f>
        <v>4</v>
      </c>
      <c r="D17" s="595">
        <f>IF('(入力順➀)基本情報入力シート'!E38="","",'(入力順➀)基本情報入力シート'!E38)</f>
        <v>3</v>
      </c>
      <c r="E17" s="595">
        <f>IF('(入力順➀)基本情報入力シート'!F38="","",'(入力順➀)基本情報入力シート'!F38)</f>
        <v>4</v>
      </c>
      <c r="F17" s="595">
        <f>IF('(入力順➀)基本情報入力シート'!G38="","",'(入力順➀)基本情報入力シート'!G38)</f>
        <v>5</v>
      </c>
      <c r="G17" s="595">
        <f>IF('(入力順➀)基本情報入力シート'!H38="","",'(入力順➀)基本情報入力シート'!H38)</f>
        <v>6</v>
      </c>
      <c r="H17" s="595">
        <f>IF('(入力順➀)基本情報入力シート'!I38="","",'(入力順➀)基本情報入力シート'!I38)</f>
        <v>7</v>
      </c>
      <c r="I17" s="595">
        <f>IF('(入力順➀)基本情報入力シート'!J38="","",'(入力順➀)基本情報入力シート'!J38)</f>
        <v>8</v>
      </c>
      <c r="J17" s="595">
        <f>IF('(入力順➀)基本情報入力シート'!K38="","",'(入力順➀)基本情報入力シート'!K38)</f>
        <v>9</v>
      </c>
      <c r="K17" s="596">
        <f>IF('(入力順➀)基本情報入力シート'!L38="","",'(入力順➀)基本情報入力シート'!L38)</f>
        <v>5</v>
      </c>
      <c r="L17" s="597" t="str">
        <f>IF('(入力順➀)基本情報入力シート'!M38="","",'(入力順➀)基本情報入力シート'!M38)</f>
        <v>横浜市</v>
      </c>
      <c r="M17" s="597" t="str">
        <f>IF('(入力順➀)基本情報入力シート'!R38="","",'(入力順➀)基本情報入力シート'!R38)</f>
        <v>神奈川県</v>
      </c>
      <c r="N17" s="597" t="str">
        <f>IF('(入力順➀)基本情報入力シート'!W38="","",'(入力順➀)基本情報入力シート'!W38)</f>
        <v>横浜市</v>
      </c>
      <c r="O17" s="592" t="str">
        <f>IF('(入力順➀)基本情報入力シート'!X38="","",'(入力順➀)基本情報入力シート'!X38)</f>
        <v>介護保険事業所名称０５</v>
      </c>
      <c r="P17" s="598" t="str">
        <f>IF('(入力順➀)基本情報入力シート'!Y38="","",'(入力順➀)基本情報入力シート'!Y38)</f>
        <v>介護予防小規模多機能型居宅介護</v>
      </c>
      <c r="Q17" s="599" t="str">
        <f>IF('(入力順➀)基本情報入力シート'!Z38="","",'(入力順➀)基本情報入力シート'!Z38)</f>
        <v>上記に含む</v>
      </c>
      <c r="R17" s="626" t="str">
        <f>IF('(入力順➀)基本情報入力シート'!AA38="","",'(入力順➀)基本情報入力シート'!AA38)</f>
        <v/>
      </c>
      <c r="S17" s="627" t="s">
        <v>553</v>
      </c>
      <c r="T17" s="628" t="s">
        <v>561</v>
      </c>
      <c r="U17" s="629">
        <f>IF(P17="","",VLOOKUP(P17,【参考】数式用!$A$5:$I$38,MATCH(T17,【参考】数式用!$H$4:$I$4,0)+7,0))</f>
        <v>1.4999999999999999E-2</v>
      </c>
      <c r="V17" s="837" t="s">
        <v>361</v>
      </c>
      <c r="W17" s="237" t="s">
        <v>201</v>
      </c>
      <c r="X17" s="630">
        <v>4</v>
      </c>
      <c r="Y17" s="234" t="s">
        <v>202</v>
      </c>
      <c r="Z17" s="630">
        <v>4</v>
      </c>
      <c r="AA17" s="386" t="s">
        <v>203</v>
      </c>
      <c r="AB17" s="630">
        <v>5</v>
      </c>
      <c r="AC17" s="234" t="s">
        <v>202</v>
      </c>
      <c r="AD17" s="630">
        <v>3</v>
      </c>
      <c r="AE17" s="234" t="s">
        <v>204</v>
      </c>
      <c r="AF17" s="606" t="s">
        <v>205</v>
      </c>
      <c r="AG17" s="607">
        <f t="shared" ref="AG17:AG80" si="5">IF(X17&gt;=1,(AB17*12+AD17)-(X17*12+Z17)+1,"")</f>
        <v>12</v>
      </c>
      <c r="AH17" s="608" t="s">
        <v>206</v>
      </c>
      <c r="AI17" s="609" t="str">
        <f t="shared" si="1"/>
        <v/>
      </c>
      <c r="AJ17" s="192"/>
      <c r="AK17" s="631" t="str">
        <f t="shared" si="3"/>
        <v>○</v>
      </c>
      <c r="AL17" s="632" t="str">
        <f t="shared" si="4"/>
        <v/>
      </c>
      <c r="AM17" s="633"/>
      <c r="AN17" s="633"/>
      <c r="AO17" s="633"/>
      <c r="AP17" s="633"/>
      <c r="AQ17" s="633"/>
      <c r="AR17" s="633"/>
      <c r="AS17" s="633"/>
      <c r="AT17" s="633"/>
      <c r="AU17" s="634"/>
    </row>
    <row r="18" spans="1:47" ht="33" customHeight="1" thickBot="1">
      <c r="A18" s="592">
        <f t="shared" si="2"/>
        <v>7</v>
      </c>
      <c r="B18" s="593">
        <f>IF('(入力順➀)基本情報入力シート'!C39="","",'(入力順➀)基本情報入力シート'!C39)</f>
        <v>1</v>
      </c>
      <c r="C18" s="594">
        <f>IF('(入力順➀)基本情報入力シート'!D39="","",'(入力順➀)基本情報入力シート'!D39)</f>
        <v>2</v>
      </c>
      <c r="D18" s="595">
        <f>IF('(入力順➀)基本情報入力シート'!E39="","",'(入力順➀)基本情報入力シート'!E39)</f>
        <v>3</v>
      </c>
      <c r="E18" s="595">
        <f>IF('(入力順➀)基本情報入力シート'!F39="","",'(入力順➀)基本情報入力シート'!F39)</f>
        <v>4</v>
      </c>
      <c r="F18" s="595">
        <f>IF('(入力順➀)基本情報入力シート'!G39="","",'(入力順➀)基本情報入力シート'!G39)</f>
        <v>5</v>
      </c>
      <c r="G18" s="595">
        <f>IF('(入力順➀)基本情報入力シート'!H39="","",'(入力順➀)基本情報入力シート'!H39)</f>
        <v>6</v>
      </c>
      <c r="H18" s="595">
        <f>IF('(入力順➀)基本情報入力シート'!I39="","",'(入力順➀)基本情報入力シート'!I39)</f>
        <v>7</v>
      </c>
      <c r="I18" s="595">
        <f>IF('(入力順➀)基本情報入力シート'!J39="","",'(入力順➀)基本情報入力シート'!J39)</f>
        <v>8</v>
      </c>
      <c r="J18" s="595">
        <f>IF('(入力順➀)基本情報入力シート'!K39="","",'(入力順➀)基本情報入力シート'!K39)</f>
        <v>9</v>
      </c>
      <c r="K18" s="596">
        <f>IF('(入力順➀)基本情報入力シート'!L39="","",'(入力順➀)基本情報入力シート'!L39)</f>
        <v>6</v>
      </c>
      <c r="L18" s="597" t="str">
        <f>IF('(入力順➀)基本情報入力シート'!M39="","",'(入力順➀)基本情報入力シート'!M39)</f>
        <v>千葉県</v>
      </c>
      <c r="M18" s="597" t="str">
        <f>IF('(入力順➀)基本情報入力シート'!R39="","",'(入力順➀)基本情報入力シート'!R39)</f>
        <v>神奈川県</v>
      </c>
      <c r="N18" s="597" t="str">
        <f>IF('(入力順➀)基本情報入力シート'!W39="","",'(入力順➀)基本情報入力シート'!W39)</f>
        <v>千葉市</v>
      </c>
      <c r="O18" s="592" t="str">
        <f>IF('(入力順➀)基本情報入力シート'!X39="","",'(入力順➀)基本情報入力シート'!X39)</f>
        <v>介護保険事業所名称０６</v>
      </c>
      <c r="P18" s="598" t="str">
        <f>IF('(入力順➀)基本情報入力シート'!Y39="","",'(入力順➀)基本情報入力シート'!Y39)</f>
        <v>介護老人保健施設</v>
      </c>
      <c r="Q18" s="599">
        <f>IF('(入力順➀)基本情報入力シート'!Z39="","",'(入力順➀)基本情報入力シート'!Z39)</f>
        <v>2800000</v>
      </c>
      <c r="R18" s="626">
        <f>IF('(入力順➀)基本情報入力シート'!AA39="","",'(入力順➀)基本情報入力シート'!AA39)</f>
        <v>10.68</v>
      </c>
      <c r="S18" s="627" t="s">
        <v>553</v>
      </c>
      <c r="T18" s="628" t="s">
        <v>561</v>
      </c>
      <c r="U18" s="629">
        <f>IF(P18="","",VLOOKUP(P18,【参考】数式用!$A$5:$I$38,MATCH(T18,【参考】数式用!$H$4:$I$4,0)+7,0))</f>
        <v>2.1000000000000001E-2</v>
      </c>
      <c r="V18" s="837" t="s">
        <v>362</v>
      </c>
      <c r="W18" s="237" t="s">
        <v>201</v>
      </c>
      <c r="X18" s="630">
        <v>4</v>
      </c>
      <c r="Y18" s="234" t="s">
        <v>202</v>
      </c>
      <c r="Z18" s="630">
        <v>4</v>
      </c>
      <c r="AA18" s="386" t="s">
        <v>203</v>
      </c>
      <c r="AB18" s="630">
        <v>5</v>
      </c>
      <c r="AC18" s="234" t="s">
        <v>202</v>
      </c>
      <c r="AD18" s="630">
        <v>3</v>
      </c>
      <c r="AE18" s="234" t="s">
        <v>204</v>
      </c>
      <c r="AF18" s="606" t="s">
        <v>205</v>
      </c>
      <c r="AG18" s="607">
        <f t="shared" si="5"/>
        <v>12</v>
      </c>
      <c r="AH18" s="608" t="s">
        <v>206</v>
      </c>
      <c r="AI18" s="609">
        <f t="shared" si="1"/>
        <v>7535808</v>
      </c>
      <c r="AJ18" s="192"/>
      <c r="AK18" s="631" t="str">
        <f t="shared" si="3"/>
        <v>○</v>
      </c>
      <c r="AL18" s="632" t="str">
        <f t="shared" si="4"/>
        <v/>
      </c>
      <c r="AM18" s="633"/>
      <c r="AN18" s="633"/>
      <c r="AO18" s="633"/>
      <c r="AP18" s="633"/>
      <c r="AQ18" s="633"/>
      <c r="AR18" s="633"/>
      <c r="AS18" s="633"/>
      <c r="AT18" s="633"/>
      <c r="AU18" s="634"/>
    </row>
    <row r="19" spans="1:47" ht="33" customHeight="1" thickBot="1">
      <c r="A19" s="592">
        <f t="shared" si="2"/>
        <v>8</v>
      </c>
      <c r="B19" s="593">
        <f>IF('(入力順➀)基本情報入力シート'!C40="","",'(入力順➀)基本情報入力シート'!C40)</f>
        <v>1</v>
      </c>
      <c r="C19" s="594">
        <f>IF('(入力順➀)基本情報入力シート'!D40="","",'(入力順➀)基本情報入力シート'!D40)</f>
        <v>2</v>
      </c>
      <c r="D19" s="595">
        <f>IF('(入力順➀)基本情報入力シート'!E40="","",'(入力順➀)基本情報入力シート'!E40)</f>
        <v>3</v>
      </c>
      <c r="E19" s="595">
        <f>IF('(入力順➀)基本情報入力シート'!F40="","",'(入力順➀)基本情報入力シート'!F40)</f>
        <v>4</v>
      </c>
      <c r="F19" s="595">
        <f>IF('(入力順➀)基本情報入力シート'!G40="","",'(入力順➀)基本情報入力シート'!G40)</f>
        <v>5</v>
      </c>
      <c r="G19" s="595">
        <f>IF('(入力順➀)基本情報入力シート'!H40="","",'(入力順➀)基本情報入力シート'!H40)</f>
        <v>6</v>
      </c>
      <c r="H19" s="595">
        <f>IF('(入力順➀)基本情報入力シート'!I40="","",'(入力順➀)基本情報入力シート'!I40)</f>
        <v>7</v>
      </c>
      <c r="I19" s="595">
        <f>IF('(入力順➀)基本情報入力シート'!J40="","",'(入力順➀)基本情報入力シート'!J40)</f>
        <v>8</v>
      </c>
      <c r="J19" s="595">
        <f>IF('(入力順➀)基本情報入力シート'!K40="","",'(入力順➀)基本情報入力シート'!K40)</f>
        <v>9</v>
      </c>
      <c r="K19" s="596">
        <f>IF('(入力順➀)基本情報入力シート'!L40="","",'(入力順➀)基本情報入力シート'!L40)</f>
        <v>6</v>
      </c>
      <c r="L19" s="597" t="str">
        <f>IF('(入力順➀)基本情報入力シート'!M40="","",'(入力順➀)基本情報入力シート'!M40)</f>
        <v>千葉県</v>
      </c>
      <c r="M19" s="597" t="str">
        <f>IF('(入力順➀)基本情報入力シート'!R40="","",'(入力順➀)基本情報入力シート'!R40)</f>
        <v>千葉県</v>
      </c>
      <c r="N19" s="597" t="str">
        <f>IF('(入力順➀)基本情報入力シート'!W40="","",'(入力順➀)基本情報入力シート'!W40)</f>
        <v>千葉市</v>
      </c>
      <c r="O19" s="592" t="str">
        <f>IF('(入力順➀)基本情報入力シート'!X40="","",'(入力順➀)基本情報入力シート'!X40)</f>
        <v>介護保険事業所名称０６</v>
      </c>
      <c r="P19" s="598" t="str">
        <f>IF('(入力順➀)基本情報入力シート'!Y40="","",'(入力順➀)基本情報入力シート'!Y40)</f>
        <v>短期入所療養介護（老健）</v>
      </c>
      <c r="Q19" s="599">
        <f>IF('(入力順➀)基本情報入力シート'!Z40="","",'(入力順➀)基本情報入力シート'!Z40)</f>
        <v>300000</v>
      </c>
      <c r="R19" s="626">
        <f>IF('(入力順➀)基本情報入力シート'!AA40="","",'(入力順➀)基本情報入力シート'!AA40)</f>
        <v>10.68</v>
      </c>
      <c r="S19" s="627" t="s">
        <v>553</v>
      </c>
      <c r="T19" s="628" t="s">
        <v>561</v>
      </c>
      <c r="U19" s="629">
        <f>IF(P19="","",VLOOKUP(P19,【参考】数式用!$A$5:$I$38,MATCH(T19,【参考】数式用!$H$4:$I$4,0)+7,0))</f>
        <v>2.1000000000000001E-2</v>
      </c>
      <c r="V19" s="837" t="s">
        <v>408</v>
      </c>
      <c r="W19" s="237" t="s">
        <v>201</v>
      </c>
      <c r="X19" s="630">
        <v>4</v>
      </c>
      <c r="Y19" s="234" t="s">
        <v>202</v>
      </c>
      <c r="Z19" s="630">
        <v>4</v>
      </c>
      <c r="AA19" s="386" t="s">
        <v>203</v>
      </c>
      <c r="AB19" s="630">
        <v>5</v>
      </c>
      <c r="AC19" s="234" t="s">
        <v>202</v>
      </c>
      <c r="AD19" s="630">
        <v>3</v>
      </c>
      <c r="AE19" s="234" t="s">
        <v>204</v>
      </c>
      <c r="AF19" s="606" t="s">
        <v>205</v>
      </c>
      <c r="AG19" s="607">
        <f t="shared" si="5"/>
        <v>12</v>
      </c>
      <c r="AH19" s="608" t="s">
        <v>206</v>
      </c>
      <c r="AI19" s="609">
        <f t="shared" si="1"/>
        <v>807408</v>
      </c>
      <c r="AJ19" s="192"/>
      <c r="AK19" s="631" t="str">
        <f t="shared" ref="AK19:AK82" si="6">IFERROR(IF(AND(T19="特定加算Ⅰ",OR(V19="",V19="-",V19="いずれも取得していない")),"☓","○"),"")</f>
        <v>○</v>
      </c>
      <c r="AL19" s="632" t="str">
        <f t="shared" ref="AL19:AL82" si="7">IFERROR(IF(AND(T19="特定加算Ⅰ",OR(V19="",V19="-",V19="いずれも取得していない")),"！特定加算Ⅰが選択されています。該当する介護福祉士配置等要件を選択してください。",""),"")</f>
        <v/>
      </c>
      <c r="AM19" s="633"/>
      <c r="AN19" s="633"/>
      <c r="AO19" s="633"/>
      <c r="AP19" s="633"/>
      <c r="AQ19" s="633"/>
      <c r="AR19" s="633"/>
      <c r="AS19" s="633"/>
      <c r="AT19" s="633"/>
      <c r="AU19" s="634"/>
    </row>
    <row r="20" spans="1:47" ht="33" customHeight="1" thickBot="1">
      <c r="A20" s="592">
        <f t="shared" si="2"/>
        <v>9</v>
      </c>
      <c r="B20" s="593">
        <f>IF('(入力順➀)基本情報入力シート'!C41="","",'(入力順➀)基本情報入力シート'!C41)</f>
        <v>1</v>
      </c>
      <c r="C20" s="594">
        <f>IF('(入力順➀)基本情報入力シート'!D41="","",'(入力順➀)基本情報入力シート'!D41)</f>
        <v>2</v>
      </c>
      <c r="D20" s="595">
        <f>IF('(入力順➀)基本情報入力シート'!E41="","",'(入力順➀)基本情報入力シート'!E41)</f>
        <v>3</v>
      </c>
      <c r="E20" s="595">
        <f>IF('(入力順➀)基本情報入力シート'!F41="","",'(入力順➀)基本情報入力シート'!F41)</f>
        <v>4</v>
      </c>
      <c r="F20" s="595">
        <f>IF('(入力順➀)基本情報入力シート'!G41="","",'(入力順➀)基本情報入力シート'!G41)</f>
        <v>5</v>
      </c>
      <c r="G20" s="595">
        <f>IF('(入力順➀)基本情報入力シート'!H41="","",'(入力順➀)基本情報入力シート'!H41)</f>
        <v>6</v>
      </c>
      <c r="H20" s="595">
        <f>IF('(入力順➀)基本情報入力シート'!I41="","",'(入力順➀)基本情報入力シート'!I41)</f>
        <v>7</v>
      </c>
      <c r="I20" s="595">
        <f>IF('(入力順➀)基本情報入力シート'!J41="","",'(入力順➀)基本情報入力シート'!J41)</f>
        <v>8</v>
      </c>
      <c r="J20" s="595">
        <f>IF('(入力順➀)基本情報入力シート'!K41="","",'(入力順➀)基本情報入力シート'!K41)</f>
        <v>9</v>
      </c>
      <c r="K20" s="596">
        <f>IF('(入力順➀)基本情報入力シート'!L41="","",'(入力順➀)基本情報入力シート'!L41)</f>
        <v>6</v>
      </c>
      <c r="L20" s="597" t="str">
        <f>IF('(入力順➀)基本情報入力シート'!M41="","",'(入力順➀)基本情報入力シート'!M41)</f>
        <v>千葉県</v>
      </c>
      <c r="M20" s="597" t="str">
        <f>IF('(入力順➀)基本情報入力シート'!R41="","",'(入力順➀)基本情報入力シート'!R41)</f>
        <v>千葉県</v>
      </c>
      <c r="N20" s="597" t="str">
        <f>IF('(入力順➀)基本情報入力シート'!W41="","",'(入力順➀)基本情報入力シート'!W41)</f>
        <v>千葉市</v>
      </c>
      <c r="O20" s="592" t="str">
        <f>IF('(入力順➀)基本情報入力シート'!X41="","",'(入力順➀)基本情報入力シート'!X41)</f>
        <v>介護保険事業所名称０６</v>
      </c>
      <c r="P20" s="598" t="str">
        <f>IF('(入力順➀)基本情報入力シート'!Y41="","",'(入力順➀)基本情報入力シート'!Y41)</f>
        <v>介護予防短期入所療養介護（老健）</v>
      </c>
      <c r="Q20" s="599" t="str">
        <f>IF('(入力順➀)基本情報入力シート'!Z41="","",'(入力順➀)基本情報入力シート'!Z41)</f>
        <v>上記に含む</v>
      </c>
      <c r="R20" s="626" t="str">
        <f>IF('(入力順➀)基本情報入力シート'!AA41="","",'(入力順➀)基本情報入力シート'!AA41)</f>
        <v/>
      </c>
      <c r="S20" s="627" t="s">
        <v>553</v>
      </c>
      <c r="T20" s="628" t="s">
        <v>561</v>
      </c>
      <c r="U20" s="629">
        <f>IF(P20="","",VLOOKUP(P20,【参考】数式用!$A$5:$I$38,MATCH(T20,【参考】数式用!$H$4:$I$4,0)+7,0))</f>
        <v>2.1000000000000001E-2</v>
      </c>
      <c r="V20" s="837" t="s">
        <v>408</v>
      </c>
      <c r="W20" s="237" t="s">
        <v>201</v>
      </c>
      <c r="X20" s="630">
        <v>4</v>
      </c>
      <c r="Y20" s="234" t="s">
        <v>202</v>
      </c>
      <c r="Z20" s="630">
        <v>4</v>
      </c>
      <c r="AA20" s="386" t="s">
        <v>203</v>
      </c>
      <c r="AB20" s="630">
        <v>5</v>
      </c>
      <c r="AC20" s="234" t="s">
        <v>202</v>
      </c>
      <c r="AD20" s="630">
        <v>3</v>
      </c>
      <c r="AE20" s="234" t="s">
        <v>204</v>
      </c>
      <c r="AF20" s="606" t="s">
        <v>205</v>
      </c>
      <c r="AG20" s="607">
        <f t="shared" si="5"/>
        <v>12</v>
      </c>
      <c r="AH20" s="608" t="s">
        <v>206</v>
      </c>
      <c r="AI20" s="609" t="str">
        <f t="shared" si="1"/>
        <v/>
      </c>
      <c r="AJ20" s="192"/>
      <c r="AK20" s="631" t="str">
        <f t="shared" si="6"/>
        <v>○</v>
      </c>
      <c r="AL20" s="632" t="str">
        <f t="shared" si="7"/>
        <v/>
      </c>
      <c r="AM20" s="633"/>
      <c r="AN20" s="633"/>
      <c r="AO20" s="633"/>
      <c r="AP20" s="633"/>
      <c r="AQ20" s="633"/>
      <c r="AR20" s="633"/>
      <c r="AS20" s="633"/>
      <c r="AT20" s="633"/>
      <c r="AU20" s="634"/>
    </row>
    <row r="21" spans="1:47" ht="33" customHeight="1" thickBot="1">
      <c r="A21" s="592">
        <f t="shared" si="2"/>
        <v>10</v>
      </c>
      <c r="B21" s="593" t="str">
        <f>IF('(入力順➀)基本情報入力シート'!C42="","",'(入力順➀)基本情報入力シート'!C42)</f>
        <v/>
      </c>
      <c r="C21" s="594" t="str">
        <f>IF('(入力順➀)基本情報入力シート'!D42="","",'(入力順➀)基本情報入力シート'!D42)</f>
        <v/>
      </c>
      <c r="D21" s="595" t="str">
        <f>IF('(入力順➀)基本情報入力シート'!E42="","",'(入力順➀)基本情報入力シート'!E42)</f>
        <v/>
      </c>
      <c r="E21" s="595" t="str">
        <f>IF('(入力順➀)基本情報入力シート'!F42="","",'(入力順➀)基本情報入力シート'!F42)</f>
        <v/>
      </c>
      <c r="F21" s="595" t="str">
        <f>IF('(入力順➀)基本情報入力シート'!G42="","",'(入力順➀)基本情報入力シート'!G42)</f>
        <v/>
      </c>
      <c r="G21" s="595" t="str">
        <f>IF('(入力順➀)基本情報入力シート'!H42="","",'(入力順➀)基本情報入力シート'!H42)</f>
        <v/>
      </c>
      <c r="H21" s="595" t="str">
        <f>IF('(入力順➀)基本情報入力シート'!I42="","",'(入力順➀)基本情報入力シート'!I42)</f>
        <v/>
      </c>
      <c r="I21" s="595" t="str">
        <f>IF('(入力順➀)基本情報入力シート'!J42="","",'(入力順➀)基本情報入力シート'!J42)</f>
        <v/>
      </c>
      <c r="J21" s="595" t="str">
        <f>IF('(入力順➀)基本情報入力シート'!K42="","",'(入力順➀)基本情報入力シート'!K42)</f>
        <v/>
      </c>
      <c r="K21" s="596" t="str">
        <f>IF('(入力順➀)基本情報入力シート'!L42="","",'(入力順➀)基本情報入力シート'!L42)</f>
        <v/>
      </c>
      <c r="L21" s="597" t="str">
        <f>IF('(入力順➀)基本情報入力シート'!M42="","",'(入力順➀)基本情報入力シート'!M42)</f>
        <v/>
      </c>
      <c r="M21" s="597" t="str">
        <f>IF('(入力順➀)基本情報入力シート'!R42="","",'(入力順➀)基本情報入力シート'!R42)</f>
        <v/>
      </c>
      <c r="N21" s="597" t="str">
        <f>IF('(入力順➀)基本情報入力シート'!W42="","",'(入力順➀)基本情報入力シート'!W42)</f>
        <v/>
      </c>
      <c r="O21" s="592" t="str">
        <f>IF('(入力順➀)基本情報入力シート'!X42="","",'(入力順➀)基本情報入力シート'!X42)</f>
        <v/>
      </c>
      <c r="P21" s="598" t="str">
        <f>IF('(入力順➀)基本情報入力シート'!Y42="","",'(入力順➀)基本情報入力シート'!Y42)</f>
        <v/>
      </c>
      <c r="Q21" s="599" t="str">
        <f>IF('(入力順➀)基本情報入力シート'!Z42="","",'(入力順➀)基本情報入力シート'!Z42)</f>
        <v/>
      </c>
      <c r="R21" s="626" t="str">
        <f>IF('(入力順➀)基本情報入力シート'!AA42="","",'(入力順➀)基本情報入力シート'!AA42)</f>
        <v/>
      </c>
      <c r="S21" s="627"/>
      <c r="T21" s="628"/>
      <c r="U21" s="629" t="str">
        <f>IF(P21="","",VLOOKUP(P21,【参考】数式用!$A$5:$I$38,MATCH(T21,【参考】数式用!$H$4:$I$4,0)+7,0))</f>
        <v/>
      </c>
      <c r="V21" s="837"/>
      <c r="W21" s="237" t="s">
        <v>201</v>
      </c>
      <c r="X21" s="630"/>
      <c r="Y21" s="234" t="s">
        <v>202</v>
      </c>
      <c r="Z21" s="630"/>
      <c r="AA21" s="386" t="s">
        <v>203</v>
      </c>
      <c r="AB21" s="630"/>
      <c r="AC21" s="234" t="s">
        <v>202</v>
      </c>
      <c r="AD21" s="630"/>
      <c r="AE21" s="234" t="s">
        <v>204</v>
      </c>
      <c r="AF21" s="606" t="s">
        <v>205</v>
      </c>
      <c r="AG21" s="607" t="str">
        <f t="shared" si="5"/>
        <v/>
      </c>
      <c r="AH21" s="608" t="s">
        <v>206</v>
      </c>
      <c r="AI21" s="609" t="str">
        <f t="shared" si="1"/>
        <v/>
      </c>
      <c r="AJ21" s="192"/>
      <c r="AK21" s="631" t="str">
        <f t="shared" si="6"/>
        <v>○</v>
      </c>
      <c r="AL21" s="632" t="str">
        <f t="shared" si="7"/>
        <v/>
      </c>
      <c r="AM21" s="633"/>
      <c r="AN21" s="633"/>
      <c r="AO21" s="633"/>
      <c r="AP21" s="633"/>
      <c r="AQ21" s="633"/>
      <c r="AR21" s="633"/>
      <c r="AS21" s="633"/>
      <c r="AT21" s="633"/>
      <c r="AU21" s="634"/>
    </row>
    <row r="22" spans="1:47" ht="33" customHeight="1" thickBot="1">
      <c r="A22" s="592">
        <f t="shared" si="2"/>
        <v>11</v>
      </c>
      <c r="B22" s="593" t="str">
        <f>IF('(入力順➀)基本情報入力シート'!C43="","",'(入力順➀)基本情報入力シート'!C43)</f>
        <v/>
      </c>
      <c r="C22" s="594" t="str">
        <f>IF('(入力順➀)基本情報入力シート'!D43="","",'(入力順➀)基本情報入力シート'!D43)</f>
        <v/>
      </c>
      <c r="D22" s="595" t="str">
        <f>IF('(入力順➀)基本情報入力シート'!E43="","",'(入力順➀)基本情報入力シート'!E43)</f>
        <v/>
      </c>
      <c r="E22" s="595" t="str">
        <f>IF('(入力順➀)基本情報入力シート'!F43="","",'(入力順➀)基本情報入力シート'!F43)</f>
        <v/>
      </c>
      <c r="F22" s="595" t="str">
        <f>IF('(入力順➀)基本情報入力シート'!G43="","",'(入力順➀)基本情報入力シート'!G43)</f>
        <v/>
      </c>
      <c r="G22" s="595" t="str">
        <f>IF('(入力順➀)基本情報入力シート'!H43="","",'(入力順➀)基本情報入力シート'!H43)</f>
        <v/>
      </c>
      <c r="H22" s="595" t="str">
        <f>IF('(入力順➀)基本情報入力シート'!I43="","",'(入力順➀)基本情報入力シート'!I43)</f>
        <v/>
      </c>
      <c r="I22" s="595" t="str">
        <f>IF('(入力順➀)基本情報入力シート'!J43="","",'(入力順➀)基本情報入力シート'!J43)</f>
        <v/>
      </c>
      <c r="J22" s="595" t="str">
        <f>IF('(入力順➀)基本情報入力シート'!K43="","",'(入力順➀)基本情報入力シート'!K43)</f>
        <v/>
      </c>
      <c r="K22" s="596" t="str">
        <f>IF('(入力順➀)基本情報入力シート'!L43="","",'(入力順➀)基本情報入力シート'!L43)</f>
        <v/>
      </c>
      <c r="L22" s="597" t="str">
        <f>IF('(入力順➀)基本情報入力シート'!M43="","",'(入力順➀)基本情報入力シート'!M43)</f>
        <v/>
      </c>
      <c r="M22" s="597" t="str">
        <f>IF('(入力順➀)基本情報入力シート'!R43="","",'(入力順➀)基本情報入力シート'!R43)</f>
        <v/>
      </c>
      <c r="N22" s="597" t="str">
        <f>IF('(入力順➀)基本情報入力シート'!W43="","",'(入力順➀)基本情報入力シート'!W43)</f>
        <v/>
      </c>
      <c r="O22" s="592" t="str">
        <f>IF('(入力順➀)基本情報入力シート'!X43="","",'(入力順➀)基本情報入力シート'!X43)</f>
        <v/>
      </c>
      <c r="P22" s="598" t="str">
        <f>IF('(入力順➀)基本情報入力シート'!Y43="","",'(入力順➀)基本情報入力シート'!Y43)</f>
        <v/>
      </c>
      <c r="Q22" s="599" t="str">
        <f>IF('(入力順➀)基本情報入力シート'!Z43="","",'(入力順➀)基本情報入力シート'!Z43)</f>
        <v/>
      </c>
      <c r="R22" s="626" t="str">
        <f>IF('(入力順➀)基本情報入力シート'!AA43="","",'(入力順➀)基本情報入力シート'!AA43)</f>
        <v/>
      </c>
      <c r="S22" s="627"/>
      <c r="T22" s="628"/>
      <c r="U22" s="629" t="str">
        <f>IF(P22="","",VLOOKUP(P22,【参考】数式用!$A$5:$I$38,MATCH(T22,【参考】数式用!$H$4:$I$4,0)+7,0))</f>
        <v/>
      </c>
      <c r="V22" s="837"/>
      <c r="W22" s="237" t="s">
        <v>201</v>
      </c>
      <c r="X22" s="630"/>
      <c r="Y22" s="234" t="s">
        <v>202</v>
      </c>
      <c r="Z22" s="630"/>
      <c r="AA22" s="386" t="s">
        <v>203</v>
      </c>
      <c r="AB22" s="630"/>
      <c r="AC22" s="234" t="s">
        <v>202</v>
      </c>
      <c r="AD22" s="630"/>
      <c r="AE22" s="234" t="s">
        <v>204</v>
      </c>
      <c r="AF22" s="606" t="s">
        <v>205</v>
      </c>
      <c r="AG22" s="607" t="str">
        <f t="shared" si="5"/>
        <v/>
      </c>
      <c r="AH22" s="608" t="s">
        <v>206</v>
      </c>
      <c r="AI22" s="609" t="str">
        <f t="shared" si="1"/>
        <v/>
      </c>
      <c r="AJ22" s="192"/>
      <c r="AK22" s="631" t="str">
        <f t="shared" si="6"/>
        <v>○</v>
      </c>
      <c r="AL22" s="632" t="str">
        <f t="shared" si="7"/>
        <v/>
      </c>
      <c r="AM22" s="633"/>
      <c r="AN22" s="633"/>
      <c r="AO22" s="633"/>
      <c r="AP22" s="633"/>
      <c r="AQ22" s="633"/>
      <c r="AR22" s="633"/>
      <c r="AS22" s="633"/>
      <c r="AT22" s="633"/>
      <c r="AU22" s="634"/>
    </row>
    <row r="23" spans="1:47" ht="33" customHeight="1" thickBot="1">
      <c r="A23" s="592">
        <f t="shared" si="2"/>
        <v>12</v>
      </c>
      <c r="B23" s="593" t="str">
        <f>IF('(入力順➀)基本情報入力シート'!C44="","",'(入力順➀)基本情報入力シート'!C44)</f>
        <v/>
      </c>
      <c r="C23" s="594" t="str">
        <f>IF('(入力順➀)基本情報入力シート'!D44="","",'(入力順➀)基本情報入力シート'!D44)</f>
        <v/>
      </c>
      <c r="D23" s="595" t="str">
        <f>IF('(入力順➀)基本情報入力シート'!E44="","",'(入力順➀)基本情報入力シート'!E44)</f>
        <v/>
      </c>
      <c r="E23" s="595" t="str">
        <f>IF('(入力順➀)基本情報入力シート'!F44="","",'(入力順➀)基本情報入力シート'!F44)</f>
        <v/>
      </c>
      <c r="F23" s="595" t="str">
        <f>IF('(入力順➀)基本情報入力シート'!G44="","",'(入力順➀)基本情報入力シート'!G44)</f>
        <v/>
      </c>
      <c r="G23" s="595" t="str">
        <f>IF('(入力順➀)基本情報入力シート'!H44="","",'(入力順➀)基本情報入力シート'!H44)</f>
        <v/>
      </c>
      <c r="H23" s="595" t="str">
        <f>IF('(入力順➀)基本情報入力シート'!I44="","",'(入力順➀)基本情報入力シート'!I44)</f>
        <v/>
      </c>
      <c r="I23" s="595" t="str">
        <f>IF('(入力順➀)基本情報入力シート'!J44="","",'(入力順➀)基本情報入力シート'!J44)</f>
        <v/>
      </c>
      <c r="J23" s="595" t="str">
        <f>IF('(入力順➀)基本情報入力シート'!K44="","",'(入力順➀)基本情報入力シート'!K44)</f>
        <v/>
      </c>
      <c r="K23" s="596" t="str">
        <f>IF('(入力順➀)基本情報入力シート'!L44="","",'(入力順➀)基本情報入力シート'!L44)</f>
        <v/>
      </c>
      <c r="L23" s="597" t="str">
        <f>IF('(入力順➀)基本情報入力シート'!M44="","",'(入力順➀)基本情報入力シート'!M44)</f>
        <v/>
      </c>
      <c r="M23" s="597" t="str">
        <f>IF('(入力順➀)基本情報入力シート'!R44="","",'(入力順➀)基本情報入力シート'!R44)</f>
        <v/>
      </c>
      <c r="N23" s="597" t="str">
        <f>IF('(入力順➀)基本情報入力シート'!W44="","",'(入力順➀)基本情報入力シート'!W44)</f>
        <v/>
      </c>
      <c r="O23" s="592" t="str">
        <f>IF('(入力順➀)基本情報入力シート'!X44="","",'(入力順➀)基本情報入力シート'!X44)</f>
        <v/>
      </c>
      <c r="P23" s="598" t="str">
        <f>IF('(入力順➀)基本情報入力シート'!Y44="","",'(入力順➀)基本情報入力シート'!Y44)</f>
        <v/>
      </c>
      <c r="Q23" s="599" t="str">
        <f>IF('(入力順➀)基本情報入力シート'!Z44="","",'(入力順➀)基本情報入力シート'!Z44)</f>
        <v/>
      </c>
      <c r="R23" s="626" t="str">
        <f>IF('(入力順➀)基本情報入力シート'!AA44="","",'(入力順➀)基本情報入力シート'!AA44)</f>
        <v/>
      </c>
      <c r="S23" s="627"/>
      <c r="T23" s="628"/>
      <c r="U23" s="629" t="str">
        <f>IF(P23="","",VLOOKUP(P23,【参考】数式用!$A$5:$I$38,MATCH(T23,【参考】数式用!$H$4:$I$4,0)+7,0))</f>
        <v/>
      </c>
      <c r="V23" s="837"/>
      <c r="W23" s="237" t="s">
        <v>201</v>
      </c>
      <c r="X23" s="630"/>
      <c r="Y23" s="234" t="s">
        <v>202</v>
      </c>
      <c r="Z23" s="630"/>
      <c r="AA23" s="386" t="s">
        <v>203</v>
      </c>
      <c r="AB23" s="630"/>
      <c r="AC23" s="234" t="s">
        <v>202</v>
      </c>
      <c r="AD23" s="630"/>
      <c r="AE23" s="234" t="s">
        <v>204</v>
      </c>
      <c r="AF23" s="606" t="s">
        <v>205</v>
      </c>
      <c r="AG23" s="607" t="str">
        <f t="shared" si="5"/>
        <v/>
      </c>
      <c r="AH23" s="608" t="s">
        <v>206</v>
      </c>
      <c r="AI23" s="609" t="str">
        <f t="shared" si="1"/>
        <v/>
      </c>
      <c r="AJ23" s="192"/>
      <c r="AK23" s="631" t="str">
        <f t="shared" si="6"/>
        <v>○</v>
      </c>
      <c r="AL23" s="632" t="str">
        <f t="shared" si="7"/>
        <v/>
      </c>
      <c r="AM23" s="633"/>
      <c r="AN23" s="633"/>
      <c r="AO23" s="633"/>
      <c r="AP23" s="633"/>
      <c r="AQ23" s="633"/>
      <c r="AR23" s="633"/>
      <c r="AS23" s="633"/>
      <c r="AT23" s="633"/>
      <c r="AU23" s="634"/>
    </row>
    <row r="24" spans="1:47" ht="33" customHeight="1" thickBot="1">
      <c r="A24" s="592">
        <f t="shared" si="2"/>
        <v>13</v>
      </c>
      <c r="B24" s="593" t="str">
        <f>IF('(入力順➀)基本情報入力シート'!C45="","",'(入力順➀)基本情報入力シート'!C45)</f>
        <v/>
      </c>
      <c r="C24" s="594" t="str">
        <f>IF('(入力順➀)基本情報入力シート'!D45="","",'(入力順➀)基本情報入力シート'!D45)</f>
        <v/>
      </c>
      <c r="D24" s="595" t="str">
        <f>IF('(入力順➀)基本情報入力シート'!E45="","",'(入力順➀)基本情報入力シート'!E45)</f>
        <v/>
      </c>
      <c r="E24" s="595" t="str">
        <f>IF('(入力順➀)基本情報入力シート'!F45="","",'(入力順➀)基本情報入力シート'!F45)</f>
        <v/>
      </c>
      <c r="F24" s="595" t="str">
        <f>IF('(入力順➀)基本情報入力シート'!G45="","",'(入力順➀)基本情報入力シート'!G45)</f>
        <v/>
      </c>
      <c r="G24" s="595" t="str">
        <f>IF('(入力順➀)基本情報入力シート'!H45="","",'(入力順➀)基本情報入力シート'!H45)</f>
        <v/>
      </c>
      <c r="H24" s="595" t="str">
        <f>IF('(入力順➀)基本情報入力シート'!I45="","",'(入力順➀)基本情報入力シート'!I45)</f>
        <v/>
      </c>
      <c r="I24" s="595" t="str">
        <f>IF('(入力順➀)基本情報入力シート'!J45="","",'(入力順➀)基本情報入力シート'!J45)</f>
        <v/>
      </c>
      <c r="J24" s="595" t="str">
        <f>IF('(入力順➀)基本情報入力シート'!K45="","",'(入力順➀)基本情報入力シート'!K45)</f>
        <v/>
      </c>
      <c r="K24" s="596" t="str">
        <f>IF('(入力順➀)基本情報入力シート'!L45="","",'(入力順➀)基本情報入力シート'!L45)</f>
        <v/>
      </c>
      <c r="L24" s="597" t="str">
        <f>IF('(入力順➀)基本情報入力シート'!M45="","",'(入力順➀)基本情報入力シート'!M45)</f>
        <v/>
      </c>
      <c r="M24" s="597" t="str">
        <f>IF('(入力順➀)基本情報入力シート'!R45="","",'(入力順➀)基本情報入力シート'!R45)</f>
        <v/>
      </c>
      <c r="N24" s="597" t="str">
        <f>IF('(入力順➀)基本情報入力シート'!W45="","",'(入力順➀)基本情報入力シート'!W45)</f>
        <v/>
      </c>
      <c r="O24" s="592" t="str">
        <f>IF('(入力順➀)基本情報入力シート'!X45="","",'(入力順➀)基本情報入力シート'!X45)</f>
        <v/>
      </c>
      <c r="P24" s="598" t="str">
        <f>IF('(入力順➀)基本情報入力シート'!Y45="","",'(入力順➀)基本情報入力シート'!Y45)</f>
        <v/>
      </c>
      <c r="Q24" s="599" t="str">
        <f>IF('(入力順➀)基本情報入力シート'!Z45="","",'(入力順➀)基本情報入力シート'!Z45)</f>
        <v/>
      </c>
      <c r="R24" s="626" t="str">
        <f>IF('(入力順➀)基本情報入力シート'!AA45="","",'(入力順➀)基本情報入力シート'!AA45)</f>
        <v/>
      </c>
      <c r="S24" s="627"/>
      <c r="T24" s="628"/>
      <c r="U24" s="629" t="str">
        <f>IF(P24="","",VLOOKUP(P24,【参考】数式用!$A$5:$I$38,MATCH(T24,【参考】数式用!$H$4:$I$4,0)+7,0))</f>
        <v/>
      </c>
      <c r="V24" s="837"/>
      <c r="W24" s="237" t="s">
        <v>201</v>
      </c>
      <c r="X24" s="630"/>
      <c r="Y24" s="234" t="s">
        <v>202</v>
      </c>
      <c r="Z24" s="630"/>
      <c r="AA24" s="386" t="s">
        <v>203</v>
      </c>
      <c r="AB24" s="630"/>
      <c r="AC24" s="234" t="s">
        <v>202</v>
      </c>
      <c r="AD24" s="630"/>
      <c r="AE24" s="234" t="s">
        <v>204</v>
      </c>
      <c r="AF24" s="606" t="s">
        <v>205</v>
      </c>
      <c r="AG24" s="607" t="str">
        <f t="shared" si="5"/>
        <v/>
      </c>
      <c r="AH24" s="608" t="s">
        <v>206</v>
      </c>
      <c r="AI24" s="609" t="str">
        <f t="shared" si="1"/>
        <v/>
      </c>
      <c r="AJ24" s="192"/>
      <c r="AK24" s="631" t="str">
        <f t="shared" si="6"/>
        <v>○</v>
      </c>
      <c r="AL24" s="632" t="str">
        <f t="shared" si="7"/>
        <v/>
      </c>
      <c r="AM24" s="633"/>
      <c r="AN24" s="633"/>
      <c r="AO24" s="633"/>
      <c r="AP24" s="633"/>
      <c r="AQ24" s="633"/>
      <c r="AR24" s="633"/>
      <c r="AS24" s="633"/>
      <c r="AT24" s="633"/>
      <c r="AU24" s="634"/>
    </row>
    <row r="25" spans="1:47" ht="33" customHeight="1" thickBot="1">
      <c r="A25" s="592">
        <f t="shared" si="2"/>
        <v>14</v>
      </c>
      <c r="B25" s="593" t="str">
        <f>IF('(入力順➀)基本情報入力シート'!C46="","",'(入力順➀)基本情報入力シート'!C46)</f>
        <v/>
      </c>
      <c r="C25" s="594" t="str">
        <f>IF('(入力順➀)基本情報入力シート'!D46="","",'(入力順➀)基本情報入力シート'!D46)</f>
        <v/>
      </c>
      <c r="D25" s="595" t="str">
        <f>IF('(入力順➀)基本情報入力シート'!E46="","",'(入力順➀)基本情報入力シート'!E46)</f>
        <v/>
      </c>
      <c r="E25" s="595" t="str">
        <f>IF('(入力順➀)基本情報入力シート'!F46="","",'(入力順➀)基本情報入力シート'!F46)</f>
        <v/>
      </c>
      <c r="F25" s="595" t="str">
        <f>IF('(入力順➀)基本情報入力シート'!G46="","",'(入力順➀)基本情報入力シート'!G46)</f>
        <v/>
      </c>
      <c r="G25" s="595" t="str">
        <f>IF('(入力順➀)基本情報入力シート'!H46="","",'(入力順➀)基本情報入力シート'!H46)</f>
        <v/>
      </c>
      <c r="H25" s="595" t="str">
        <f>IF('(入力順➀)基本情報入力シート'!I46="","",'(入力順➀)基本情報入力シート'!I46)</f>
        <v/>
      </c>
      <c r="I25" s="595" t="str">
        <f>IF('(入力順➀)基本情報入力シート'!J46="","",'(入力順➀)基本情報入力シート'!J46)</f>
        <v/>
      </c>
      <c r="J25" s="595" t="str">
        <f>IF('(入力順➀)基本情報入力シート'!K46="","",'(入力順➀)基本情報入力シート'!K46)</f>
        <v/>
      </c>
      <c r="K25" s="596" t="str">
        <f>IF('(入力順➀)基本情報入力シート'!L46="","",'(入力順➀)基本情報入力シート'!L46)</f>
        <v/>
      </c>
      <c r="L25" s="597" t="str">
        <f>IF('(入力順➀)基本情報入力シート'!M46="","",'(入力順➀)基本情報入力シート'!M46)</f>
        <v/>
      </c>
      <c r="M25" s="597" t="str">
        <f>IF('(入力順➀)基本情報入力シート'!R46="","",'(入力順➀)基本情報入力シート'!R46)</f>
        <v/>
      </c>
      <c r="N25" s="597" t="str">
        <f>IF('(入力順➀)基本情報入力シート'!W46="","",'(入力順➀)基本情報入力シート'!W46)</f>
        <v/>
      </c>
      <c r="O25" s="592" t="str">
        <f>IF('(入力順➀)基本情報入力シート'!X46="","",'(入力順➀)基本情報入力シート'!X46)</f>
        <v/>
      </c>
      <c r="P25" s="598" t="str">
        <f>IF('(入力順➀)基本情報入力シート'!Y46="","",'(入力順➀)基本情報入力シート'!Y46)</f>
        <v/>
      </c>
      <c r="Q25" s="599" t="str">
        <f>IF('(入力順➀)基本情報入力シート'!Z46="","",'(入力順➀)基本情報入力シート'!Z46)</f>
        <v/>
      </c>
      <c r="R25" s="626" t="str">
        <f>IF('(入力順➀)基本情報入力シート'!AA46="","",'(入力順➀)基本情報入力シート'!AA46)</f>
        <v/>
      </c>
      <c r="S25" s="627"/>
      <c r="T25" s="628"/>
      <c r="U25" s="629" t="str">
        <f>IF(P25="","",VLOOKUP(P25,【参考】数式用!$A$5:$I$38,MATCH(T25,【参考】数式用!$H$4:$I$4,0)+7,0))</f>
        <v/>
      </c>
      <c r="V25" s="837"/>
      <c r="W25" s="237" t="s">
        <v>201</v>
      </c>
      <c r="X25" s="630"/>
      <c r="Y25" s="234" t="s">
        <v>202</v>
      </c>
      <c r="Z25" s="630"/>
      <c r="AA25" s="386" t="s">
        <v>203</v>
      </c>
      <c r="AB25" s="630"/>
      <c r="AC25" s="234" t="s">
        <v>202</v>
      </c>
      <c r="AD25" s="630"/>
      <c r="AE25" s="234" t="s">
        <v>204</v>
      </c>
      <c r="AF25" s="606" t="s">
        <v>205</v>
      </c>
      <c r="AG25" s="607" t="str">
        <f t="shared" si="5"/>
        <v/>
      </c>
      <c r="AH25" s="608" t="s">
        <v>206</v>
      </c>
      <c r="AI25" s="609" t="str">
        <f t="shared" si="1"/>
        <v/>
      </c>
      <c r="AJ25" s="192"/>
      <c r="AK25" s="631" t="str">
        <f t="shared" si="6"/>
        <v>○</v>
      </c>
      <c r="AL25" s="632" t="str">
        <f t="shared" si="7"/>
        <v/>
      </c>
      <c r="AM25" s="633"/>
      <c r="AN25" s="633"/>
      <c r="AO25" s="633"/>
      <c r="AP25" s="633"/>
      <c r="AQ25" s="633"/>
      <c r="AR25" s="633"/>
      <c r="AS25" s="633"/>
      <c r="AT25" s="633"/>
      <c r="AU25" s="634"/>
    </row>
    <row r="26" spans="1:47" ht="33" customHeight="1" thickBot="1">
      <c r="A26" s="592">
        <f t="shared" si="2"/>
        <v>15</v>
      </c>
      <c r="B26" s="593" t="str">
        <f>IF('(入力順➀)基本情報入力シート'!C47="","",'(入力順➀)基本情報入力シート'!C47)</f>
        <v/>
      </c>
      <c r="C26" s="594" t="str">
        <f>IF('(入力順➀)基本情報入力シート'!D47="","",'(入力順➀)基本情報入力シート'!D47)</f>
        <v/>
      </c>
      <c r="D26" s="595" t="str">
        <f>IF('(入力順➀)基本情報入力シート'!E47="","",'(入力順➀)基本情報入力シート'!E47)</f>
        <v/>
      </c>
      <c r="E26" s="595" t="str">
        <f>IF('(入力順➀)基本情報入力シート'!F47="","",'(入力順➀)基本情報入力シート'!F47)</f>
        <v/>
      </c>
      <c r="F26" s="595" t="str">
        <f>IF('(入力順➀)基本情報入力シート'!G47="","",'(入力順➀)基本情報入力シート'!G47)</f>
        <v/>
      </c>
      <c r="G26" s="595" t="str">
        <f>IF('(入力順➀)基本情報入力シート'!H47="","",'(入力順➀)基本情報入力シート'!H47)</f>
        <v/>
      </c>
      <c r="H26" s="595" t="str">
        <f>IF('(入力順➀)基本情報入力シート'!I47="","",'(入力順➀)基本情報入力シート'!I47)</f>
        <v/>
      </c>
      <c r="I26" s="595" t="str">
        <f>IF('(入力順➀)基本情報入力シート'!J47="","",'(入力順➀)基本情報入力シート'!J47)</f>
        <v/>
      </c>
      <c r="J26" s="595" t="str">
        <f>IF('(入力順➀)基本情報入力シート'!K47="","",'(入力順➀)基本情報入力シート'!K47)</f>
        <v/>
      </c>
      <c r="K26" s="596" t="str">
        <f>IF('(入力順➀)基本情報入力シート'!L47="","",'(入力順➀)基本情報入力シート'!L47)</f>
        <v/>
      </c>
      <c r="L26" s="597" t="str">
        <f>IF('(入力順➀)基本情報入力シート'!M47="","",'(入力順➀)基本情報入力シート'!M47)</f>
        <v/>
      </c>
      <c r="M26" s="597" t="str">
        <f>IF('(入力順➀)基本情報入力シート'!R47="","",'(入力順➀)基本情報入力シート'!R47)</f>
        <v/>
      </c>
      <c r="N26" s="597" t="str">
        <f>IF('(入力順➀)基本情報入力シート'!W47="","",'(入力順➀)基本情報入力シート'!W47)</f>
        <v/>
      </c>
      <c r="O26" s="592" t="str">
        <f>IF('(入力順➀)基本情報入力シート'!X47="","",'(入力順➀)基本情報入力シート'!X47)</f>
        <v/>
      </c>
      <c r="P26" s="598" t="str">
        <f>IF('(入力順➀)基本情報入力シート'!Y47="","",'(入力順➀)基本情報入力シート'!Y47)</f>
        <v/>
      </c>
      <c r="Q26" s="599" t="str">
        <f>IF('(入力順➀)基本情報入力シート'!Z47="","",'(入力順➀)基本情報入力シート'!Z47)</f>
        <v/>
      </c>
      <c r="R26" s="626" t="str">
        <f>IF('(入力順➀)基本情報入力シート'!AA47="","",'(入力順➀)基本情報入力シート'!AA47)</f>
        <v/>
      </c>
      <c r="S26" s="627"/>
      <c r="T26" s="628"/>
      <c r="U26" s="629" t="str">
        <f>IF(P26="","",VLOOKUP(P26,【参考】数式用!$A$5:$I$38,MATCH(T26,【参考】数式用!$H$4:$I$4,0)+7,0))</f>
        <v/>
      </c>
      <c r="V26" s="837"/>
      <c r="W26" s="237" t="s">
        <v>201</v>
      </c>
      <c r="X26" s="630"/>
      <c r="Y26" s="234" t="s">
        <v>202</v>
      </c>
      <c r="Z26" s="630"/>
      <c r="AA26" s="386" t="s">
        <v>203</v>
      </c>
      <c r="AB26" s="630"/>
      <c r="AC26" s="234" t="s">
        <v>202</v>
      </c>
      <c r="AD26" s="630"/>
      <c r="AE26" s="234" t="s">
        <v>204</v>
      </c>
      <c r="AF26" s="606" t="s">
        <v>205</v>
      </c>
      <c r="AG26" s="607" t="str">
        <f t="shared" si="5"/>
        <v/>
      </c>
      <c r="AH26" s="608" t="s">
        <v>206</v>
      </c>
      <c r="AI26" s="609" t="str">
        <f t="shared" si="1"/>
        <v/>
      </c>
      <c r="AJ26" s="192"/>
      <c r="AK26" s="631" t="str">
        <f t="shared" si="6"/>
        <v>○</v>
      </c>
      <c r="AL26" s="632" t="str">
        <f t="shared" si="7"/>
        <v/>
      </c>
      <c r="AM26" s="633"/>
      <c r="AN26" s="633"/>
      <c r="AO26" s="633"/>
      <c r="AP26" s="633"/>
      <c r="AQ26" s="633"/>
      <c r="AR26" s="633"/>
      <c r="AS26" s="633"/>
      <c r="AT26" s="633"/>
      <c r="AU26" s="634"/>
    </row>
    <row r="27" spans="1:47" ht="33" customHeight="1" thickBot="1">
      <c r="A27" s="592">
        <f t="shared" si="2"/>
        <v>16</v>
      </c>
      <c r="B27" s="593" t="str">
        <f>IF('(入力順➀)基本情報入力シート'!C48="","",'(入力順➀)基本情報入力シート'!C48)</f>
        <v/>
      </c>
      <c r="C27" s="594" t="str">
        <f>IF('(入力順➀)基本情報入力シート'!D48="","",'(入力順➀)基本情報入力シート'!D48)</f>
        <v/>
      </c>
      <c r="D27" s="595" t="str">
        <f>IF('(入力順➀)基本情報入力シート'!E48="","",'(入力順➀)基本情報入力シート'!E48)</f>
        <v/>
      </c>
      <c r="E27" s="595" t="str">
        <f>IF('(入力順➀)基本情報入力シート'!F48="","",'(入力順➀)基本情報入力シート'!F48)</f>
        <v/>
      </c>
      <c r="F27" s="595" t="str">
        <f>IF('(入力順➀)基本情報入力シート'!G48="","",'(入力順➀)基本情報入力シート'!G48)</f>
        <v/>
      </c>
      <c r="G27" s="595" t="str">
        <f>IF('(入力順➀)基本情報入力シート'!H48="","",'(入力順➀)基本情報入力シート'!H48)</f>
        <v/>
      </c>
      <c r="H27" s="595" t="str">
        <f>IF('(入力順➀)基本情報入力シート'!I48="","",'(入力順➀)基本情報入力シート'!I48)</f>
        <v/>
      </c>
      <c r="I27" s="595" t="str">
        <f>IF('(入力順➀)基本情報入力シート'!J48="","",'(入力順➀)基本情報入力シート'!J48)</f>
        <v/>
      </c>
      <c r="J27" s="595" t="str">
        <f>IF('(入力順➀)基本情報入力シート'!K48="","",'(入力順➀)基本情報入力シート'!K48)</f>
        <v/>
      </c>
      <c r="K27" s="596" t="str">
        <f>IF('(入力順➀)基本情報入力シート'!L48="","",'(入力順➀)基本情報入力シート'!L48)</f>
        <v/>
      </c>
      <c r="L27" s="597" t="str">
        <f>IF('(入力順➀)基本情報入力シート'!M48="","",'(入力順➀)基本情報入力シート'!M48)</f>
        <v/>
      </c>
      <c r="M27" s="597" t="str">
        <f>IF('(入力順➀)基本情報入力シート'!R48="","",'(入力順➀)基本情報入力シート'!R48)</f>
        <v/>
      </c>
      <c r="N27" s="597" t="str">
        <f>IF('(入力順➀)基本情報入力シート'!W48="","",'(入力順➀)基本情報入力シート'!W48)</f>
        <v/>
      </c>
      <c r="O27" s="592" t="str">
        <f>IF('(入力順➀)基本情報入力シート'!X48="","",'(入力順➀)基本情報入力シート'!X48)</f>
        <v/>
      </c>
      <c r="P27" s="598" t="str">
        <f>IF('(入力順➀)基本情報入力シート'!Y48="","",'(入力順➀)基本情報入力シート'!Y48)</f>
        <v/>
      </c>
      <c r="Q27" s="599" t="str">
        <f>IF('(入力順➀)基本情報入力シート'!Z48="","",'(入力順➀)基本情報入力シート'!Z48)</f>
        <v/>
      </c>
      <c r="R27" s="626" t="str">
        <f>IF('(入力順➀)基本情報入力シート'!AA48="","",'(入力順➀)基本情報入力シート'!AA48)</f>
        <v/>
      </c>
      <c r="S27" s="627"/>
      <c r="T27" s="628"/>
      <c r="U27" s="629" t="str">
        <f>IF(P27="","",VLOOKUP(P27,【参考】数式用!$A$5:$I$38,MATCH(T27,【参考】数式用!$H$4:$I$4,0)+7,0))</f>
        <v/>
      </c>
      <c r="V27" s="837"/>
      <c r="W27" s="237" t="s">
        <v>201</v>
      </c>
      <c r="X27" s="630"/>
      <c r="Y27" s="234" t="s">
        <v>202</v>
      </c>
      <c r="Z27" s="630"/>
      <c r="AA27" s="386" t="s">
        <v>203</v>
      </c>
      <c r="AB27" s="630"/>
      <c r="AC27" s="234" t="s">
        <v>202</v>
      </c>
      <c r="AD27" s="630"/>
      <c r="AE27" s="234" t="s">
        <v>204</v>
      </c>
      <c r="AF27" s="606" t="s">
        <v>205</v>
      </c>
      <c r="AG27" s="607" t="str">
        <f t="shared" si="5"/>
        <v/>
      </c>
      <c r="AH27" s="608" t="s">
        <v>206</v>
      </c>
      <c r="AI27" s="609" t="str">
        <f t="shared" si="1"/>
        <v/>
      </c>
      <c r="AJ27" s="192"/>
      <c r="AK27" s="631" t="str">
        <f t="shared" si="6"/>
        <v>○</v>
      </c>
      <c r="AL27" s="632" t="str">
        <f t="shared" si="7"/>
        <v/>
      </c>
      <c r="AM27" s="633"/>
      <c r="AN27" s="633"/>
      <c r="AO27" s="633"/>
      <c r="AP27" s="633"/>
      <c r="AQ27" s="633"/>
      <c r="AR27" s="633"/>
      <c r="AS27" s="633"/>
      <c r="AT27" s="633"/>
      <c r="AU27" s="634"/>
    </row>
    <row r="28" spans="1:47" ht="33" customHeight="1" thickBot="1">
      <c r="A28" s="592">
        <f t="shared" si="2"/>
        <v>17</v>
      </c>
      <c r="B28" s="593" t="str">
        <f>IF('(入力順➀)基本情報入力シート'!C49="","",'(入力順➀)基本情報入力シート'!C49)</f>
        <v/>
      </c>
      <c r="C28" s="594" t="str">
        <f>IF('(入力順➀)基本情報入力シート'!D49="","",'(入力順➀)基本情報入力シート'!D49)</f>
        <v/>
      </c>
      <c r="D28" s="595" t="str">
        <f>IF('(入力順➀)基本情報入力シート'!E49="","",'(入力順➀)基本情報入力シート'!E49)</f>
        <v/>
      </c>
      <c r="E28" s="595" t="str">
        <f>IF('(入力順➀)基本情報入力シート'!F49="","",'(入力順➀)基本情報入力シート'!F49)</f>
        <v/>
      </c>
      <c r="F28" s="595" t="str">
        <f>IF('(入力順➀)基本情報入力シート'!G49="","",'(入力順➀)基本情報入力シート'!G49)</f>
        <v/>
      </c>
      <c r="G28" s="595" t="str">
        <f>IF('(入力順➀)基本情報入力シート'!H49="","",'(入力順➀)基本情報入力シート'!H49)</f>
        <v/>
      </c>
      <c r="H28" s="595" t="str">
        <f>IF('(入力順➀)基本情報入力シート'!I49="","",'(入力順➀)基本情報入力シート'!I49)</f>
        <v/>
      </c>
      <c r="I28" s="595" t="str">
        <f>IF('(入力順➀)基本情報入力シート'!J49="","",'(入力順➀)基本情報入力シート'!J49)</f>
        <v/>
      </c>
      <c r="J28" s="595" t="str">
        <f>IF('(入力順➀)基本情報入力シート'!K49="","",'(入力順➀)基本情報入力シート'!K49)</f>
        <v/>
      </c>
      <c r="K28" s="596" t="str">
        <f>IF('(入力順➀)基本情報入力シート'!L49="","",'(入力順➀)基本情報入力シート'!L49)</f>
        <v/>
      </c>
      <c r="L28" s="597" t="str">
        <f>IF('(入力順➀)基本情報入力シート'!M49="","",'(入力順➀)基本情報入力シート'!M49)</f>
        <v/>
      </c>
      <c r="M28" s="597" t="str">
        <f>IF('(入力順➀)基本情報入力シート'!R49="","",'(入力順➀)基本情報入力シート'!R49)</f>
        <v/>
      </c>
      <c r="N28" s="597" t="str">
        <f>IF('(入力順➀)基本情報入力シート'!W49="","",'(入力順➀)基本情報入力シート'!W49)</f>
        <v/>
      </c>
      <c r="O28" s="592" t="str">
        <f>IF('(入力順➀)基本情報入力シート'!X49="","",'(入力順➀)基本情報入力シート'!X49)</f>
        <v/>
      </c>
      <c r="P28" s="598" t="str">
        <f>IF('(入力順➀)基本情報入力シート'!Y49="","",'(入力順➀)基本情報入力シート'!Y49)</f>
        <v/>
      </c>
      <c r="Q28" s="599" t="str">
        <f>IF('(入力順➀)基本情報入力シート'!Z49="","",'(入力順➀)基本情報入力シート'!Z49)</f>
        <v/>
      </c>
      <c r="R28" s="626" t="str">
        <f>IF('(入力順➀)基本情報入力シート'!AA49="","",'(入力順➀)基本情報入力シート'!AA49)</f>
        <v/>
      </c>
      <c r="S28" s="627"/>
      <c r="T28" s="628"/>
      <c r="U28" s="629" t="str">
        <f>IF(P28="","",VLOOKUP(P28,【参考】数式用!$A$5:$I$38,MATCH(T28,【参考】数式用!$H$4:$I$4,0)+7,0))</f>
        <v/>
      </c>
      <c r="V28" s="837"/>
      <c r="W28" s="237" t="s">
        <v>201</v>
      </c>
      <c r="X28" s="630"/>
      <c r="Y28" s="234" t="s">
        <v>202</v>
      </c>
      <c r="Z28" s="630"/>
      <c r="AA28" s="386" t="s">
        <v>203</v>
      </c>
      <c r="AB28" s="630"/>
      <c r="AC28" s="234" t="s">
        <v>202</v>
      </c>
      <c r="AD28" s="630"/>
      <c r="AE28" s="234" t="s">
        <v>204</v>
      </c>
      <c r="AF28" s="606" t="s">
        <v>205</v>
      </c>
      <c r="AG28" s="607" t="str">
        <f t="shared" si="5"/>
        <v/>
      </c>
      <c r="AH28" s="608" t="s">
        <v>206</v>
      </c>
      <c r="AI28" s="609" t="str">
        <f t="shared" si="1"/>
        <v/>
      </c>
      <c r="AJ28" s="192"/>
      <c r="AK28" s="631" t="str">
        <f t="shared" si="6"/>
        <v>○</v>
      </c>
      <c r="AL28" s="632" t="str">
        <f t="shared" si="7"/>
        <v/>
      </c>
      <c r="AM28" s="633"/>
      <c r="AN28" s="633"/>
      <c r="AO28" s="633"/>
      <c r="AP28" s="633"/>
      <c r="AQ28" s="633"/>
      <c r="AR28" s="633"/>
      <c r="AS28" s="633"/>
      <c r="AT28" s="633"/>
      <c r="AU28" s="634"/>
    </row>
    <row r="29" spans="1:47" ht="33" customHeight="1" thickBot="1">
      <c r="A29" s="592">
        <f t="shared" si="2"/>
        <v>18</v>
      </c>
      <c r="B29" s="593" t="str">
        <f>IF('(入力順➀)基本情報入力シート'!C50="","",'(入力順➀)基本情報入力シート'!C50)</f>
        <v/>
      </c>
      <c r="C29" s="594" t="str">
        <f>IF('(入力順➀)基本情報入力シート'!D50="","",'(入力順➀)基本情報入力シート'!D50)</f>
        <v/>
      </c>
      <c r="D29" s="595" t="str">
        <f>IF('(入力順➀)基本情報入力シート'!E50="","",'(入力順➀)基本情報入力シート'!E50)</f>
        <v/>
      </c>
      <c r="E29" s="595" t="str">
        <f>IF('(入力順➀)基本情報入力シート'!F50="","",'(入力順➀)基本情報入力シート'!F50)</f>
        <v/>
      </c>
      <c r="F29" s="595" t="str">
        <f>IF('(入力順➀)基本情報入力シート'!G50="","",'(入力順➀)基本情報入力シート'!G50)</f>
        <v/>
      </c>
      <c r="G29" s="595" t="str">
        <f>IF('(入力順➀)基本情報入力シート'!H50="","",'(入力順➀)基本情報入力シート'!H50)</f>
        <v/>
      </c>
      <c r="H29" s="595" t="str">
        <f>IF('(入力順➀)基本情報入力シート'!I50="","",'(入力順➀)基本情報入力シート'!I50)</f>
        <v/>
      </c>
      <c r="I29" s="595" t="str">
        <f>IF('(入力順➀)基本情報入力シート'!J50="","",'(入力順➀)基本情報入力シート'!J50)</f>
        <v/>
      </c>
      <c r="J29" s="595" t="str">
        <f>IF('(入力順➀)基本情報入力シート'!K50="","",'(入力順➀)基本情報入力シート'!K50)</f>
        <v/>
      </c>
      <c r="K29" s="596" t="str">
        <f>IF('(入力順➀)基本情報入力シート'!L50="","",'(入力順➀)基本情報入力シート'!L50)</f>
        <v/>
      </c>
      <c r="L29" s="597" t="str">
        <f>IF('(入力順➀)基本情報入力シート'!M50="","",'(入力順➀)基本情報入力シート'!M50)</f>
        <v/>
      </c>
      <c r="M29" s="597" t="str">
        <f>IF('(入力順➀)基本情報入力シート'!R50="","",'(入力順➀)基本情報入力シート'!R50)</f>
        <v/>
      </c>
      <c r="N29" s="597" t="str">
        <f>IF('(入力順➀)基本情報入力シート'!W50="","",'(入力順➀)基本情報入力シート'!W50)</f>
        <v/>
      </c>
      <c r="O29" s="592" t="str">
        <f>IF('(入力順➀)基本情報入力シート'!X50="","",'(入力順➀)基本情報入力シート'!X50)</f>
        <v/>
      </c>
      <c r="P29" s="598" t="str">
        <f>IF('(入力順➀)基本情報入力シート'!Y50="","",'(入力順➀)基本情報入力シート'!Y50)</f>
        <v/>
      </c>
      <c r="Q29" s="599" t="str">
        <f>IF('(入力順➀)基本情報入力シート'!Z50="","",'(入力順➀)基本情報入力シート'!Z50)</f>
        <v/>
      </c>
      <c r="R29" s="626" t="str">
        <f>IF('(入力順➀)基本情報入力シート'!AA50="","",'(入力順➀)基本情報入力シート'!AA50)</f>
        <v/>
      </c>
      <c r="S29" s="627"/>
      <c r="T29" s="628"/>
      <c r="U29" s="629" t="str">
        <f>IF(P29="","",VLOOKUP(P29,【参考】数式用!$A$5:$I$38,MATCH(T29,【参考】数式用!$H$4:$I$4,0)+7,0))</f>
        <v/>
      </c>
      <c r="V29" s="837"/>
      <c r="W29" s="237" t="s">
        <v>201</v>
      </c>
      <c r="X29" s="630"/>
      <c r="Y29" s="234" t="s">
        <v>202</v>
      </c>
      <c r="Z29" s="630"/>
      <c r="AA29" s="386" t="s">
        <v>203</v>
      </c>
      <c r="AB29" s="630"/>
      <c r="AC29" s="234" t="s">
        <v>202</v>
      </c>
      <c r="AD29" s="630"/>
      <c r="AE29" s="234" t="s">
        <v>204</v>
      </c>
      <c r="AF29" s="606" t="s">
        <v>205</v>
      </c>
      <c r="AG29" s="607" t="str">
        <f t="shared" si="5"/>
        <v/>
      </c>
      <c r="AH29" s="608" t="s">
        <v>206</v>
      </c>
      <c r="AI29" s="609" t="str">
        <f t="shared" si="1"/>
        <v/>
      </c>
      <c r="AJ29" s="192"/>
      <c r="AK29" s="631" t="str">
        <f t="shared" si="6"/>
        <v>○</v>
      </c>
      <c r="AL29" s="632" t="str">
        <f t="shared" si="7"/>
        <v/>
      </c>
      <c r="AM29" s="633"/>
      <c r="AN29" s="633"/>
      <c r="AO29" s="633"/>
      <c r="AP29" s="633"/>
      <c r="AQ29" s="633"/>
      <c r="AR29" s="633"/>
      <c r="AS29" s="633"/>
      <c r="AT29" s="633"/>
      <c r="AU29" s="634"/>
    </row>
    <row r="30" spans="1:47" ht="33" customHeight="1" thickBot="1">
      <c r="A30" s="592">
        <f t="shared" si="2"/>
        <v>19</v>
      </c>
      <c r="B30" s="593" t="str">
        <f>IF('(入力順➀)基本情報入力シート'!C51="","",'(入力順➀)基本情報入力シート'!C51)</f>
        <v/>
      </c>
      <c r="C30" s="594" t="str">
        <f>IF('(入力順➀)基本情報入力シート'!D51="","",'(入力順➀)基本情報入力シート'!D51)</f>
        <v/>
      </c>
      <c r="D30" s="595" t="str">
        <f>IF('(入力順➀)基本情報入力シート'!E51="","",'(入力順➀)基本情報入力シート'!E51)</f>
        <v/>
      </c>
      <c r="E30" s="595" t="str">
        <f>IF('(入力順➀)基本情報入力シート'!F51="","",'(入力順➀)基本情報入力シート'!F51)</f>
        <v/>
      </c>
      <c r="F30" s="595" t="str">
        <f>IF('(入力順➀)基本情報入力シート'!G51="","",'(入力順➀)基本情報入力シート'!G51)</f>
        <v/>
      </c>
      <c r="G30" s="595" t="str">
        <f>IF('(入力順➀)基本情報入力シート'!H51="","",'(入力順➀)基本情報入力シート'!H51)</f>
        <v/>
      </c>
      <c r="H30" s="595" t="str">
        <f>IF('(入力順➀)基本情報入力シート'!I51="","",'(入力順➀)基本情報入力シート'!I51)</f>
        <v/>
      </c>
      <c r="I30" s="595" t="str">
        <f>IF('(入力順➀)基本情報入力シート'!J51="","",'(入力順➀)基本情報入力シート'!J51)</f>
        <v/>
      </c>
      <c r="J30" s="595" t="str">
        <f>IF('(入力順➀)基本情報入力シート'!K51="","",'(入力順➀)基本情報入力シート'!K51)</f>
        <v/>
      </c>
      <c r="K30" s="596" t="str">
        <f>IF('(入力順➀)基本情報入力シート'!L51="","",'(入力順➀)基本情報入力シート'!L51)</f>
        <v/>
      </c>
      <c r="L30" s="597" t="str">
        <f>IF('(入力順➀)基本情報入力シート'!M51="","",'(入力順➀)基本情報入力シート'!M51)</f>
        <v/>
      </c>
      <c r="M30" s="597" t="str">
        <f>IF('(入力順➀)基本情報入力シート'!R51="","",'(入力順➀)基本情報入力シート'!R51)</f>
        <v/>
      </c>
      <c r="N30" s="597" t="str">
        <f>IF('(入力順➀)基本情報入力シート'!W51="","",'(入力順➀)基本情報入力シート'!W51)</f>
        <v/>
      </c>
      <c r="O30" s="592" t="str">
        <f>IF('(入力順➀)基本情報入力シート'!X51="","",'(入力順➀)基本情報入力シート'!X51)</f>
        <v/>
      </c>
      <c r="P30" s="598" t="str">
        <f>IF('(入力順➀)基本情報入力シート'!Y51="","",'(入力順➀)基本情報入力シート'!Y51)</f>
        <v/>
      </c>
      <c r="Q30" s="599" t="str">
        <f>IF('(入力順➀)基本情報入力シート'!Z51="","",'(入力順➀)基本情報入力シート'!Z51)</f>
        <v/>
      </c>
      <c r="R30" s="626" t="str">
        <f>IF('(入力順➀)基本情報入力シート'!AA51="","",'(入力順➀)基本情報入力シート'!AA51)</f>
        <v/>
      </c>
      <c r="S30" s="627"/>
      <c r="T30" s="628"/>
      <c r="U30" s="629" t="str">
        <f>IF(P30="","",VLOOKUP(P30,【参考】数式用!$A$5:$I$38,MATCH(T30,【参考】数式用!$H$4:$I$4,0)+7,0))</f>
        <v/>
      </c>
      <c r="V30" s="837"/>
      <c r="W30" s="237" t="s">
        <v>201</v>
      </c>
      <c r="X30" s="630"/>
      <c r="Y30" s="234" t="s">
        <v>202</v>
      </c>
      <c r="Z30" s="630"/>
      <c r="AA30" s="386" t="s">
        <v>203</v>
      </c>
      <c r="AB30" s="630"/>
      <c r="AC30" s="234" t="s">
        <v>202</v>
      </c>
      <c r="AD30" s="630"/>
      <c r="AE30" s="234" t="s">
        <v>204</v>
      </c>
      <c r="AF30" s="606" t="s">
        <v>205</v>
      </c>
      <c r="AG30" s="607" t="str">
        <f t="shared" si="5"/>
        <v/>
      </c>
      <c r="AH30" s="608" t="s">
        <v>206</v>
      </c>
      <c r="AI30" s="609" t="str">
        <f t="shared" si="1"/>
        <v/>
      </c>
      <c r="AJ30" s="192"/>
      <c r="AK30" s="631" t="str">
        <f t="shared" si="6"/>
        <v>○</v>
      </c>
      <c r="AL30" s="632" t="str">
        <f t="shared" si="7"/>
        <v/>
      </c>
      <c r="AM30" s="633"/>
      <c r="AN30" s="633"/>
      <c r="AO30" s="633"/>
      <c r="AP30" s="633"/>
      <c r="AQ30" s="633"/>
      <c r="AR30" s="633"/>
      <c r="AS30" s="633"/>
      <c r="AT30" s="633"/>
      <c r="AU30" s="634"/>
    </row>
    <row r="31" spans="1:47" ht="33" customHeight="1" thickBot="1">
      <c r="A31" s="592">
        <f t="shared" si="2"/>
        <v>20</v>
      </c>
      <c r="B31" s="593" t="str">
        <f>IF('(入力順➀)基本情報入力シート'!C52="","",'(入力順➀)基本情報入力シート'!C52)</f>
        <v/>
      </c>
      <c r="C31" s="594" t="str">
        <f>IF('(入力順➀)基本情報入力シート'!D52="","",'(入力順➀)基本情報入力シート'!D52)</f>
        <v/>
      </c>
      <c r="D31" s="595" t="str">
        <f>IF('(入力順➀)基本情報入力シート'!E52="","",'(入力順➀)基本情報入力シート'!E52)</f>
        <v/>
      </c>
      <c r="E31" s="595" t="str">
        <f>IF('(入力順➀)基本情報入力シート'!F52="","",'(入力順➀)基本情報入力シート'!F52)</f>
        <v/>
      </c>
      <c r="F31" s="595" t="str">
        <f>IF('(入力順➀)基本情報入力シート'!G52="","",'(入力順➀)基本情報入力シート'!G52)</f>
        <v/>
      </c>
      <c r="G31" s="595" t="str">
        <f>IF('(入力順➀)基本情報入力シート'!H52="","",'(入力順➀)基本情報入力シート'!H52)</f>
        <v/>
      </c>
      <c r="H31" s="595" t="str">
        <f>IF('(入力順➀)基本情報入力シート'!I52="","",'(入力順➀)基本情報入力シート'!I52)</f>
        <v/>
      </c>
      <c r="I31" s="595" t="str">
        <f>IF('(入力順➀)基本情報入力シート'!J52="","",'(入力順➀)基本情報入力シート'!J52)</f>
        <v/>
      </c>
      <c r="J31" s="595" t="str">
        <f>IF('(入力順➀)基本情報入力シート'!K52="","",'(入力順➀)基本情報入力シート'!K52)</f>
        <v/>
      </c>
      <c r="K31" s="596" t="str">
        <f>IF('(入力順➀)基本情報入力シート'!L52="","",'(入力順➀)基本情報入力シート'!L52)</f>
        <v/>
      </c>
      <c r="L31" s="597" t="str">
        <f>IF('(入力順➀)基本情報入力シート'!M52="","",'(入力順➀)基本情報入力シート'!M52)</f>
        <v/>
      </c>
      <c r="M31" s="597" t="str">
        <f>IF('(入力順➀)基本情報入力シート'!R52="","",'(入力順➀)基本情報入力シート'!R52)</f>
        <v/>
      </c>
      <c r="N31" s="597" t="str">
        <f>IF('(入力順➀)基本情報入力シート'!W52="","",'(入力順➀)基本情報入力シート'!W52)</f>
        <v/>
      </c>
      <c r="O31" s="592" t="str">
        <f>IF('(入力順➀)基本情報入力シート'!X52="","",'(入力順➀)基本情報入力シート'!X52)</f>
        <v/>
      </c>
      <c r="P31" s="598" t="str">
        <f>IF('(入力順➀)基本情報入力シート'!Y52="","",'(入力順➀)基本情報入力シート'!Y52)</f>
        <v/>
      </c>
      <c r="Q31" s="599" t="str">
        <f>IF('(入力順➀)基本情報入力シート'!Z52="","",'(入力順➀)基本情報入力シート'!Z52)</f>
        <v/>
      </c>
      <c r="R31" s="626" t="str">
        <f>IF('(入力順➀)基本情報入力シート'!AA52="","",'(入力順➀)基本情報入力シート'!AA52)</f>
        <v/>
      </c>
      <c r="S31" s="627"/>
      <c r="T31" s="628"/>
      <c r="U31" s="629" t="str">
        <f>IF(P31="","",VLOOKUP(P31,【参考】数式用!$A$5:$I$38,MATCH(T31,【参考】数式用!$H$4:$I$4,0)+7,0))</f>
        <v/>
      </c>
      <c r="V31" s="837"/>
      <c r="W31" s="237" t="s">
        <v>201</v>
      </c>
      <c r="X31" s="630"/>
      <c r="Y31" s="234" t="s">
        <v>202</v>
      </c>
      <c r="Z31" s="630"/>
      <c r="AA31" s="386" t="s">
        <v>203</v>
      </c>
      <c r="AB31" s="630"/>
      <c r="AC31" s="234" t="s">
        <v>202</v>
      </c>
      <c r="AD31" s="630"/>
      <c r="AE31" s="234" t="s">
        <v>204</v>
      </c>
      <c r="AF31" s="606" t="s">
        <v>205</v>
      </c>
      <c r="AG31" s="607" t="str">
        <f t="shared" si="5"/>
        <v/>
      </c>
      <c r="AH31" s="608" t="s">
        <v>206</v>
      </c>
      <c r="AI31" s="609" t="str">
        <f t="shared" si="1"/>
        <v/>
      </c>
      <c r="AJ31" s="192"/>
      <c r="AK31" s="631" t="str">
        <f t="shared" si="6"/>
        <v>○</v>
      </c>
      <c r="AL31" s="632" t="str">
        <f t="shared" si="7"/>
        <v/>
      </c>
      <c r="AM31" s="633"/>
      <c r="AN31" s="633"/>
      <c r="AO31" s="633"/>
      <c r="AP31" s="633"/>
      <c r="AQ31" s="633"/>
      <c r="AR31" s="633"/>
      <c r="AS31" s="633"/>
      <c r="AT31" s="633"/>
      <c r="AU31" s="634"/>
    </row>
    <row r="32" spans="1:47" ht="33" customHeight="1" thickBot="1">
      <c r="A32" s="592">
        <f t="shared" si="2"/>
        <v>21</v>
      </c>
      <c r="B32" s="593" t="str">
        <f>IF('(入力順➀)基本情報入力シート'!C53="","",'(入力順➀)基本情報入力シート'!C53)</f>
        <v/>
      </c>
      <c r="C32" s="594" t="str">
        <f>IF('(入力順➀)基本情報入力シート'!D53="","",'(入力順➀)基本情報入力シート'!D53)</f>
        <v/>
      </c>
      <c r="D32" s="595" t="str">
        <f>IF('(入力順➀)基本情報入力シート'!E53="","",'(入力順➀)基本情報入力シート'!E53)</f>
        <v/>
      </c>
      <c r="E32" s="595" t="str">
        <f>IF('(入力順➀)基本情報入力シート'!F53="","",'(入力順➀)基本情報入力シート'!F53)</f>
        <v/>
      </c>
      <c r="F32" s="595" t="str">
        <f>IF('(入力順➀)基本情報入力シート'!G53="","",'(入力順➀)基本情報入力シート'!G53)</f>
        <v/>
      </c>
      <c r="G32" s="595" t="str">
        <f>IF('(入力順➀)基本情報入力シート'!H53="","",'(入力順➀)基本情報入力シート'!H53)</f>
        <v/>
      </c>
      <c r="H32" s="595" t="str">
        <f>IF('(入力順➀)基本情報入力シート'!I53="","",'(入力順➀)基本情報入力シート'!I53)</f>
        <v/>
      </c>
      <c r="I32" s="595" t="str">
        <f>IF('(入力順➀)基本情報入力シート'!J53="","",'(入力順➀)基本情報入力シート'!J53)</f>
        <v/>
      </c>
      <c r="J32" s="595" t="str">
        <f>IF('(入力順➀)基本情報入力シート'!K53="","",'(入力順➀)基本情報入力シート'!K53)</f>
        <v/>
      </c>
      <c r="K32" s="596" t="str">
        <f>IF('(入力順➀)基本情報入力シート'!L53="","",'(入力順➀)基本情報入力シート'!L53)</f>
        <v/>
      </c>
      <c r="L32" s="597" t="str">
        <f>IF('(入力順➀)基本情報入力シート'!M53="","",'(入力順➀)基本情報入力シート'!M53)</f>
        <v/>
      </c>
      <c r="M32" s="597" t="str">
        <f>IF('(入力順➀)基本情報入力シート'!R53="","",'(入力順➀)基本情報入力シート'!R53)</f>
        <v/>
      </c>
      <c r="N32" s="597" t="str">
        <f>IF('(入力順➀)基本情報入力シート'!W53="","",'(入力順➀)基本情報入力シート'!W53)</f>
        <v/>
      </c>
      <c r="O32" s="592" t="str">
        <f>IF('(入力順➀)基本情報入力シート'!X53="","",'(入力順➀)基本情報入力シート'!X53)</f>
        <v/>
      </c>
      <c r="P32" s="598" t="str">
        <f>IF('(入力順➀)基本情報入力シート'!Y53="","",'(入力順➀)基本情報入力シート'!Y53)</f>
        <v/>
      </c>
      <c r="Q32" s="599" t="str">
        <f>IF('(入力順➀)基本情報入力シート'!Z53="","",'(入力順➀)基本情報入力シート'!Z53)</f>
        <v/>
      </c>
      <c r="R32" s="626" t="str">
        <f>IF('(入力順➀)基本情報入力シート'!AA53="","",'(入力順➀)基本情報入力シート'!AA53)</f>
        <v/>
      </c>
      <c r="S32" s="627"/>
      <c r="T32" s="628"/>
      <c r="U32" s="629" t="str">
        <f>IF(P32="","",VLOOKUP(P32,【参考】数式用!$A$5:$I$38,MATCH(T32,【参考】数式用!$H$4:$I$4,0)+7,0))</f>
        <v/>
      </c>
      <c r="V32" s="837"/>
      <c r="W32" s="237" t="s">
        <v>201</v>
      </c>
      <c r="X32" s="630"/>
      <c r="Y32" s="234" t="s">
        <v>202</v>
      </c>
      <c r="Z32" s="630"/>
      <c r="AA32" s="386" t="s">
        <v>203</v>
      </c>
      <c r="AB32" s="630"/>
      <c r="AC32" s="234" t="s">
        <v>202</v>
      </c>
      <c r="AD32" s="630"/>
      <c r="AE32" s="234" t="s">
        <v>204</v>
      </c>
      <c r="AF32" s="606" t="s">
        <v>205</v>
      </c>
      <c r="AG32" s="607" t="str">
        <f t="shared" si="5"/>
        <v/>
      </c>
      <c r="AH32" s="608" t="s">
        <v>206</v>
      </c>
      <c r="AI32" s="609" t="str">
        <f t="shared" si="1"/>
        <v/>
      </c>
      <c r="AJ32" s="192"/>
      <c r="AK32" s="631" t="str">
        <f t="shared" si="6"/>
        <v>○</v>
      </c>
      <c r="AL32" s="632" t="str">
        <f t="shared" si="7"/>
        <v/>
      </c>
      <c r="AM32" s="633"/>
      <c r="AN32" s="633"/>
      <c r="AO32" s="633"/>
      <c r="AP32" s="633"/>
      <c r="AQ32" s="633"/>
      <c r="AR32" s="633"/>
      <c r="AS32" s="633"/>
      <c r="AT32" s="633"/>
      <c r="AU32" s="634"/>
    </row>
    <row r="33" spans="1:47" ht="33" customHeight="1" thickBot="1">
      <c r="A33" s="592">
        <f t="shared" si="2"/>
        <v>22</v>
      </c>
      <c r="B33" s="593" t="str">
        <f>IF('(入力順➀)基本情報入力シート'!C54="","",'(入力順➀)基本情報入力シート'!C54)</f>
        <v/>
      </c>
      <c r="C33" s="594" t="str">
        <f>IF('(入力順➀)基本情報入力シート'!D54="","",'(入力順➀)基本情報入力シート'!D54)</f>
        <v/>
      </c>
      <c r="D33" s="595" t="str">
        <f>IF('(入力順➀)基本情報入力シート'!E54="","",'(入力順➀)基本情報入力シート'!E54)</f>
        <v/>
      </c>
      <c r="E33" s="595" t="str">
        <f>IF('(入力順➀)基本情報入力シート'!F54="","",'(入力順➀)基本情報入力シート'!F54)</f>
        <v/>
      </c>
      <c r="F33" s="595" t="str">
        <f>IF('(入力順➀)基本情報入力シート'!G54="","",'(入力順➀)基本情報入力シート'!G54)</f>
        <v/>
      </c>
      <c r="G33" s="595" t="str">
        <f>IF('(入力順➀)基本情報入力シート'!H54="","",'(入力順➀)基本情報入力シート'!H54)</f>
        <v/>
      </c>
      <c r="H33" s="595" t="str">
        <f>IF('(入力順➀)基本情報入力シート'!I54="","",'(入力順➀)基本情報入力シート'!I54)</f>
        <v/>
      </c>
      <c r="I33" s="595" t="str">
        <f>IF('(入力順➀)基本情報入力シート'!J54="","",'(入力順➀)基本情報入力シート'!J54)</f>
        <v/>
      </c>
      <c r="J33" s="595" t="str">
        <f>IF('(入力順➀)基本情報入力シート'!K54="","",'(入力順➀)基本情報入力シート'!K54)</f>
        <v/>
      </c>
      <c r="K33" s="596" t="str">
        <f>IF('(入力順➀)基本情報入力シート'!L54="","",'(入力順➀)基本情報入力シート'!L54)</f>
        <v/>
      </c>
      <c r="L33" s="597" t="str">
        <f>IF('(入力順➀)基本情報入力シート'!M54="","",'(入力順➀)基本情報入力シート'!M54)</f>
        <v/>
      </c>
      <c r="M33" s="597" t="str">
        <f>IF('(入力順➀)基本情報入力シート'!R54="","",'(入力順➀)基本情報入力シート'!R54)</f>
        <v/>
      </c>
      <c r="N33" s="597" t="str">
        <f>IF('(入力順➀)基本情報入力シート'!W54="","",'(入力順➀)基本情報入力シート'!W54)</f>
        <v/>
      </c>
      <c r="O33" s="592" t="str">
        <f>IF('(入力順➀)基本情報入力シート'!X54="","",'(入力順➀)基本情報入力シート'!X54)</f>
        <v/>
      </c>
      <c r="P33" s="598" t="str">
        <f>IF('(入力順➀)基本情報入力シート'!Y54="","",'(入力順➀)基本情報入力シート'!Y54)</f>
        <v/>
      </c>
      <c r="Q33" s="599" t="str">
        <f>IF('(入力順➀)基本情報入力シート'!Z54="","",'(入力順➀)基本情報入力シート'!Z54)</f>
        <v/>
      </c>
      <c r="R33" s="626" t="str">
        <f>IF('(入力順➀)基本情報入力シート'!AA54="","",'(入力順➀)基本情報入力シート'!AA54)</f>
        <v/>
      </c>
      <c r="S33" s="627"/>
      <c r="T33" s="628"/>
      <c r="U33" s="629" t="str">
        <f>IF(P33="","",VLOOKUP(P33,【参考】数式用!$A$5:$I$38,MATCH(T33,【参考】数式用!$H$4:$I$4,0)+7,0))</f>
        <v/>
      </c>
      <c r="V33" s="837"/>
      <c r="W33" s="237" t="s">
        <v>201</v>
      </c>
      <c r="X33" s="630"/>
      <c r="Y33" s="234" t="s">
        <v>202</v>
      </c>
      <c r="Z33" s="630"/>
      <c r="AA33" s="386" t="s">
        <v>203</v>
      </c>
      <c r="AB33" s="630"/>
      <c r="AC33" s="234" t="s">
        <v>202</v>
      </c>
      <c r="AD33" s="630"/>
      <c r="AE33" s="234" t="s">
        <v>204</v>
      </c>
      <c r="AF33" s="606" t="s">
        <v>205</v>
      </c>
      <c r="AG33" s="607" t="str">
        <f t="shared" si="5"/>
        <v/>
      </c>
      <c r="AH33" s="608" t="s">
        <v>206</v>
      </c>
      <c r="AI33" s="609" t="str">
        <f t="shared" si="1"/>
        <v/>
      </c>
      <c r="AJ33" s="192"/>
      <c r="AK33" s="631" t="str">
        <f t="shared" si="6"/>
        <v>○</v>
      </c>
      <c r="AL33" s="632" t="str">
        <f t="shared" si="7"/>
        <v/>
      </c>
      <c r="AM33" s="633"/>
      <c r="AN33" s="633"/>
      <c r="AO33" s="633"/>
      <c r="AP33" s="633"/>
      <c r="AQ33" s="633"/>
      <c r="AR33" s="633"/>
      <c r="AS33" s="633"/>
      <c r="AT33" s="633"/>
      <c r="AU33" s="634"/>
    </row>
    <row r="34" spans="1:47" ht="33" customHeight="1" thickBot="1">
      <c r="A34" s="592">
        <f t="shared" si="2"/>
        <v>23</v>
      </c>
      <c r="B34" s="593" t="str">
        <f>IF('(入力順➀)基本情報入力シート'!C55="","",'(入力順➀)基本情報入力シート'!C55)</f>
        <v/>
      </c>
      <c r="C34" s="594" t="str">
        <f>IF('(入力順➀)基本情報入力シート'!D55="","",'(入力順➀)基本情報入力シート'!D55)</f>
        <v/>
      </c>
      <c r="D34" s="595" t="str">
        <f>IF('(入力順➀)基本情報入力シート'!E55="","",'(入力順➀)基本情報入力シート'!E55)</f>
        <v/>
      </c>
      <c r="E34" s="595" t="str">
        <f>IF('(入力順➀)基本情報入力シート'!F55="","",'(入力順➀)基本情報入力シート'!F55)</f>
        <v/>
      </c>
      <c r="F34" s="595" t="str">
        <f>IF('(入力順➀)基本情報入力シート'!G55="","",'(入力順➀)基本情報入力シート'!G55)</f>
        <v/>
      </c>
      <c r="G34" s="595" t="str">
        <f>IF('(入力順➀)基本情報入力シート'!H55="","",'(入力順➀)基本情報入力シート'!H55)</f>
        <v/>
      </c>
      <c r="H34" s="595" t="str">
        <f>IF('(入力順➀)基本情報入力シート'!I55="","",'(入力順➀)基本情報入力シート'!I55)</f>
        <v/>
      </c>
      <c r="I34" s="595" t="str">
        <f>IF('(入力順➀)基本情報入力シート'!J55="","",'(入力順➀)基本情報入力シート'!J55)</f>
        <v/>
      </c>
      <c r="J34" s="595" t="str">
        <f>IF('(入力順➀)基本情報入力シート'!K55="","",'(入力順➀)基本情報入力シート'!K55)</f>
        <v/>
      </c>
      <c r="K34" s="596" t="str">
        <f>IF('(入力順➀)基本情報入力シート'!L55="","",'(入力順➀)基本情報入力シート'!L55)</f>
        <v/>
      </c>
      <c r="L34" s="597" t="str">
        <f>IF('(入力順➀)基本情報入力シート'!M55="","",'(入力順➀)基本情報入力シート'!M55)</f>
        <v/>
      </c>
      <c r="M34" s="597" t="str">
        <f>IF('(入力順➀)基本情報入力シート'!R55="","",'(入力順➀)基本情報入力シート'!R55)</f>
        <v/>
      </c>
      <c r="N34" s="597" t="str">
        <f>IF('(入力順➀)基本情報入力シート'!W55="","",'(入力順➀)基本情報入力シート'!W55)</f>
        <v/>
      </c>
      <c r="O34" s="592" t="str">
        <f>IF('(入力順➀)基本情報入力シート'!X55="","",'(入力順➀)基本情報入力シート'!X55)</f>
        <v/>
      </c>
      <c r="P34" s="598" t="str">
        <f>IF('(入力順➀)基本情報入力シート'!Y55="","",'(入力順➀)基本情報入力シート'!Y55)</f>
        <v/>
      </c>
      <c r="Q34" s="599" t="str">
        <f>IF('(入力順➀)基本情報入力シート'!Z55="","",'(入力順➀)基本情報入力シート'!Z55)</f>
        <v/>
      </c>
      <c r="R34" s="626" t="str">
        <f>IF('(入力順➀)基本情報入力シート'!AA55="","",'(入力順➀)基本情報入力シート'!AA55)</f>
        <v/>
      </c>
      <c r="S34" s="627"/>
      <c r="T34" s="628"/>
      <c r="U34" s="629" t="str">
        <f>IF(P34="","",VLOOKUP(P34,【参考】数式用!$A$5:$I$38,MATCH(T34,【参考】数式用!$H$4:$I$4,0)+7,0))</f>
        <v/>
      </c>
      <c r="V34" s="837"/>
      <c r="W34" s="237" t="s">
        <v>201</v>
      </c>
      <c r="X34" s="630"/>
      <c r="Y34" s="234" t="s">
        <v>202</v>
      </c>
      <c r="Z34" s="630"/>
      <c r="AA34" s="386" t="s">
        <v>203</v>
      </c>
      <c r="AB34" s="630"/>
      <c r="AC34" s="234" t="s">
        <v>202</v>
      </c>
      <c r="AD34" s="630"/>
      <c r="AE34" s="234" t="s">
        <v>204</v>
      </c>
      <c r="AF34" s="606" t="s">
        <v>205</v>
      </c>
      <c r="AG34" s="607" t="str">
        <f t="shared" si="5"/>
        <v/>
      </c>
      <c r="AH34" s="608" t="s">
        <v>206</v>
      </c>
      <c r="AI34" s="609" t="str">
        <f t="shared" si="1"/>
        <v/>
      </c>
      <c r="AJ34" s="192"/>
      <c r="AK34" s="631" t="str">
        <f t="shared" si="6"/>
        <v>○</v>
      </c>
      <c r="AL34" s="632" t="str">
        <f t="shared" si="7"/>
        <v/>
      </c>
      <c r="AM34" s="633"/>
      <c r="AN34" s="633"/>
      <c r="AO34" s="633"/>
      <c r="AP34" s="633"/>
      <c r="AQ34" s="633"/>
      <c r="AR34" s="633"/>
      <c r="AS34" s="633"/>
      <c r="AT34" s="633"/>
      <c r="AU34" s="634"/>
    </row>
    <row r="35" spans="1:47" ht="33" customHeight="1" thickBot="1">
      <c r="A35" s="592">
        <f t="shared" si="2"/>
        <v>24</v>
      </c>
      <c r="B35" s="593" t="str">
        <f>IF('(入力順➀)基本情報入力シート'!C56="","",'(入力順➀)基本情報入力シート'!C56)</f>
        <v/>
      </c>
      <c r="C35" s="594" t="str">
        <f>IF('(入力順➀)基本情報入力シート'!D56="","",'(入力順➀)基本情報入力シート'!D56)</f>
        <v/>
      </c>
      <c r="D35" s="595" t="str">
        <f>IF('(入力順➀)基本情報入力シート'!E56="","",'(入力順➀)基本情報入力シート'!E56)</f>
        <v/>
      </c>
      <c r="E35" s="595" t="str">
        <f>IF('(入力順➀)基本情報入力シート'!F56="","",'(入力順➀)基本情報入力シート'!F56)</f>
        <v/>
      </c>
      <c r="F35" s="595" t="str">
        <f>IF('(入力順➀)基本情報入力シート'!G56="","",'(入力順➀)基本情報入力シート'!G56)</f>
        <v/>
      </c>
      <c r="G35" s="595" t="str">
        <f>IF('(入力順➀)基本情報入力シート'!H56="","",'(入力順➀)基本情報入力シート'!H56)</f>
        <v/>
      </c>
      <c r="H35" s="595" t="str">
        <f>IF('(入力順➀)基本情報入力シート'!I56="","",'(入力順➀)基本情報入力シート'!I56)</f>
        <v/>
      </c>
      <c r="I35" s="595" t="str">
        <f>IF('(入力順➀)基本情報入力シート'!J56="","",'(入力順➀)基本情報入力シート'!J56)</f>
        <v/>
      </c>
      <c r="J35" s="595" t="str">
        <f>IF('(入力順➀)基本情報入力シート'!K56="","",'(入力順➀)基本情報入力シート'!K56)</f>
        <v/>
      </c>
      <c r="K35" s="596" t="str">
        <f>IF('(入力順➀)基本情報入力シート'!L56="","",'(入力順➀)基本情報入力シート'!L56)</f>
        <v/>
      </c>
      <c r="L35" s="597" t="str">
        <f>IF('(入力順➀)基本情報入力シート'!M56="","",'(入力順➀)基本情報入力シート'!M56)</f>
        <v/>
      </c>
      <c r="M35" s="597" t="str">
        <f>IF('(入力順➀)基本情報入力シート'!R56="","",'(入力順➀)基本情報入力シート'!R56)</f>
        <v/>
      </c>
      <c r="N35" s="597" t="str">
        <f>IF('(入力順➀)基本情報入力シート'!W56="","",'(入力順➀)基本情報入力シート'!W56)</f>
        <v/>
      </c>
      <c r="O35" s="592" t="str">
        <f>IF('(入力順➀)基本情報入力シート'!X56="","",'(入力順➀)基本情報入力シート'!X56)</f>
        <v/>
      </c>
      <c r="P35" s="598" t="str">
        <f>IF('(入力順➀)基本情報入力シート'!Y56="","",'(入力順➀)基本情報入力シート'!Y56)</f>
        <v/>
      </c>
      <c r="Q35" s="599" t="str">
        <f>IF('(入力順➀)基本情報入力シート'!Z56="","",'(入力順➀)基本情報入力シート'!Z56)</f>
        <v/>
      </c>
      <c r="R35" s="626" t="str">
        <f>IF('(入力順➀)基本情報入力シート'!AA56="","",'(入力順➀)基本情報入力シート'!AA56)</f>
        <v/>
      </c>
      <c r="S35" s="627"/>
      <c r="T35" s="628"/>
      <c r="U35" s="629" t="str">
        <f>IF(P35="","",VLOOKUP(P35,【参考】数式用!$A$5:$I$38,MATCH(T35,【参考】数式用!$H$4:$I$4,0)+7,0))</f>
        <v/>
      </c>
      <c r="V35" s="837"/>
      <c r="W35" s="237" t="s">
        <v>201</v>
      </c>
      <c r="X35" s="630"/>
      <c r="Y35" s="234" t="s">
        <v>202</v>
      </c>
      <c r="Z35" s="630"/>
      <c r="AA35" s="386" t="s">
        <v>203</v>
      </c>
      <c r="AB35" s="630"/>
      <c r="AC35" s="234" t="s">
        <v>202</v>
      </c>
      <c r="AD35" s="630"/>
      <c r="AE35" s="234" t="s">
        <v>204</v>
      </c>
      <c r="AF35" s="606" t="s">
        <v>205</v>
      </c>
      <c r="AG35" s="607" t="str">
        <f t="shared" si="5"/>
        <v/>
      </c>
      <c r="AH35" s="608" t="s">
        <v>206</v>
      </c>
      <c r="AI35" s="609" t="str">
        <f t="shared" si="1"/>
        <v/>
      </c>
      <c r="AJ35" s="192"/>
      <c r="AK35" s="631" t="str">
        <f t="shared" si="6"/>
        <v>○</v>
      </c>
      <c r="AL35" s="632" t="str">
        <f t="shared" si="7"/>
        <v/>
      </c>
      <c r="AM35" s="633"/>
      <c r="AN35" s="633"/>
      <c r="AO35" s="633"/>
      <c r="AP35" s="633"/>
      <c r="AQ35" s="633"/>
      <c r="AR35" s="633"/>
      <c r="AS35" s="633"/>
      <c r="AT35" s="633"/>
      <c r="AU35" s="634"/>
    </row>
    <row r="36" spans="1:47" ht="33" customHeight="1" thickBot="1">
      <c r="A36" s="592">
        <f t="shared" si="2"/>
        <v>25</v>
      </c>
      <c r="B36" s="593" t="str">
        <f>IF('(入力順➀)基本情報入力シート'!C57="","",'(入力順➀)基本情報入力シート'!C57)</f>
        <v/>
      </c>
      <c r="C36" s="594" t="str">
        <f>IF('(入力順➀)基本情報入力シート'!D57="","",'(入力順➀)基本情報入力シート'!D57)</f>
        <v/>
      </c>
      <c r="D36" s="595" t="str">
        <f>IF('(入力順➀)基本情報入力シート'!E57="","",'(入力順➀)基本情報入力シート'!E57)</f>
        <v/>
      </c>
      <c r="E36" s="595" t="str">
        <f>IF('(入力順➀)基本情報入力シート'!F57="","",'(入力順➀)基本情報入力シート'!F57)</f>
        <v/>
      </c>
      <c r="F36" s="595" t="str">
        <f>IF('(入力順➀)基本情報入力シート'!G57="","",'(入力順➀)基本情報入力シート'!G57)</f>
        <v/>
      </c>
      <c r="G36" s="595" t="str">
        <f>IF('(入力順➀)基本情報入力シート'!H57="","",'(入力順➀)基本情報入力シート'!H57)</f>
        <v/>
      </c>
      <c r="H36" s="595" t="str">
        <f>IF('(入力順➀)基本情報入力シート'!I57="","",'(入力順➀)基本情報入力シート'!I57)</f>
        <v/>
      </c>
      <c r="I36" s="595" t="str">
        <f>IF('(入力順➀)基本情報入力シート'!J57="","",'(入力順➀)基本情報入力シート'!J57)</f>
        <v/>
      </c>
      <c r="J36" s="595" t="str">
        <f>IF('(入力順➀)基本情報入力シート'!K57="","",'(入力順➀)基本情報入力シート'!K57)</f>
        <v/>
      </c>
      <c r="K36" s="596" t="str">
        <f>IF('(入力順➀)基本情報入力シート'!L57="","",'(入力順➀)基本情報入力シート'!L57)</f>
        <v/>
      </c>
      <c r="L36" s="597" t="str">
        <f>IF('(入力順➀)基本情報入力シート'!M57="","",'(入力順➀)基本情報入力シート'!M57)</f>
        <v/>
      </c>
      <c r="M36" s="597" t="str">
        <f>IF('(入力順➀)基本情報入力シート'!R57="","",'(入力順➀)基本情報入力シート'!R57)</f>
        <v/>
      </c>
      <c r="N36" s="597" t="str">
        <f>IF('(入力順➀)基本情報入力シート'!W57="","",'(入力順➀)基本情報入力シート'!W57)</f>
        <v/>
      </c>
      <c r="O36" s="592" t="str">
        <f>IF('(入力順➀)基本情報入力シート'!X57="","",'(入力順➀)基本情報入力シート'!X57)</f>
        <v/>
      </c>
      <c r="P36" s="598" t="str">
        <f>IF('(入力順➀)基本情報入力シート'!Y57="","",'(入力順➀)基本情報入力シート'!Y57)</f>
        <v/>
      </c>
      <c r="Q36" s="599" t="str">
        <f>IF('(入力順➀)基本情報入力シート'!Z57="","",'(入力順➀)基本情報入力シート'!Z57)</f>
        <v/>
      </c>
      <c r="R36" s="626" t="str">
        <f>IF('(入力順➀)基本情報入力シート'!AA57="","",'(入力順➀)基本情報入力シート'!AA57)</f>
        <v/>
      </c>
      <c r="S36" s="627"/>
      <c r="T36" s="628"/>
      <c r="U36" s="629" t="str">
        <f>IF(P36="","",VLOOKUP(P36,【参考】数式用!$A$5:$I$38,MATCH(T36,【参考】数式用!$H$4:$I$4,0)+7,0))</f>
        <v/>
      </c>
      <c r="V36" s="837"/>
      <c r="W36" s="237" t="s">
        <v>201</v>
      </c>
      <c r="X36" s="630"/>
      <c r="Y36" s="234" t="s">
        <v>202</v>
      </c>
      <c r="Z36" s="630"/>
      <c r="AA36" s="386" t="s">
        <v>203</v>
      </c>
      <c r="AB36" s="630"/>
      <c r="AC36" s="234" t="s">
        <v>202</v>
      </c>
      <c r="AD36" s="630"/>
      <c r="AE36" s="234" t="s">
        <v>204</v>
      </c>
      <c r="AF36" s="606" t="s">
        <v>205</v>
      </c>
      <c r="AG36" s="607" t="str">
        <f t="shared" si="5"/>
        <v/>
      </c>
      <c r="AH36" s="608" t="s">
        <v>206</v>
      </c>
      <c r="AI36" s="609" t="str">
        <f t="shared" si="1"/>
        <v/>
      </c>
      <c r="AJ36" s="192"/>
      <c r="AK36" s="631" t="str">
        <f t="shared" si="6"/>
        <v>○</v>
      </c>
      <c r="AL36" s="632" t="str">
        <f t="shared" si="7"/>
        <v/>
      </c>
      <c r="AM36" s="633"/>
      <c r="AN36" s="633"/>
      <c r="AO36" s="633"/>
      <c r="AP36" s="633"/>
      <c r="AQ36" s="633"/>
      <c r="AR36" s="633"/>
      <c r="AS36" s="633"/>
      <c r="AT36" s="633"/>
      <c r="AU36" s="634"/>
    </row>
    <row r="37" spans="1:47" ht="33" customHeight="1" thickBot="1">
      <c r="A37" s="592">
        <f t="shared" si="2"/>
        <v>26</v>
      </c>
      <c r="B37" s="593" t="str">
        <f>IF('(入力順➀)基本情報入力シート'!C58="","",'(入力順➀)基本情報入力シート'!C58)</f>
        <v/>
      </c>
      <c r="C37" s="594" t="str">
        <f>IF('(入力順➀)基本情報入力シート'!D58="","",'(入力順➀)基本情報入力シート'!D58)</f>
        <v/>
      </c>
      <c r="D37" s="595" t="str">
        <f>IF('(入力順➀)基本情報入力シート'!E58="","",'(入力順➀)基本情報入力シート'!E58)</f>
        <v/>
      </c>
      <c r="E37" s="595" t="str">
        <f>IF('(入力順➀)基本情報入力シート'!F58="","",'(入力順➀)基本情報入力シート'!F58)</f>
        <v/>
      </c>
      <c r="F37" s="595" t="str">
        <f>IF('(入力順➀)基本情報入力シート'!G58="","",'(入力順➀)基本情報入力シート'!G58)</f>
        <v/>
      </c>
      <c r="G37" s="595" t="str">
        <f>IF('(入力順➀)基本情報入力シート'!H58="","",'(入力順➀)基本情報入力シート'!H58)</f>
        <v/>
      </c>
      <c r="H37" s="595" t="str">
        <f>IF('(入力順➀)基本情報入力シート'!I58="","",'(入力順➀)基本情報入力シート'!I58)</f>
        <v/>
      </c>
      <c r="I37" s="595" t="str">
        <f>IF('(入力順➀)基本情報入力シート'!J58="","",'(入力順➀)基本情報入力シート'!J58)</f>
        <v/>
      </c>
      <c r="J37" s="595" t="str">
        <f>IF('(入力順➀)基本情報入力シート'!K58="","",'(入力順➀)基本情報入力シート'!K58)</f>
        <v/>
      </c>
      <c r="K37" s="596" t="str">
        <f>IF('(入力順➀)基本情報入力シート'!L58="","",'(入力順➀)基本情報入力シート'!L58)</f>
        <v/>
      </c>
      <c r="L37" s="597" t="str">
        <f>IF('(入力順➀)基本情報入力シート'!M58="","",'(入力順➀)基本情報入力シート'!M58)</f>
        <v/>
      </c>
      <c r="M37" s="597" t="str">
        <f>IF('(入力順➀)基本情報入力シート'!R58="","",'(入力順➀)基本情報入力シート'!R58)</f>
        <v/>
      </c>
      <c r="N37" s="597" t="str">
        <f>IF('(入力順➀)基本情報入力シート'!W58="","",'(入力順➀)基本情報入力シート'!W58)</f>
        <v/>
      </c>
      <c r="O37" s="592" t="str">
        <f>IF('(入力順➀)基本情報入力シート'!X58="","",'(入力順➀)基本情報入力シート'!X58)</f>
        <v/>
      </c>
      <c r="P37" s="598" t="str">
        <f>IF('(入力順➀)基本情報入力シート'!Y58="","",'(入力順➀)基本情報入力シート'!Y58)</f>
        <v/>
      </c>
      <c r="Q37" s="599" t="str">
        <f>IF('(入力順➀)基本情報入力シート'!Z58="","",'(入力順➀)基本情報入力シート'!Z58)</f>
        <v/>
      </c>
      <c r="R37" s="626" t="str">
        <f>IF('(入力順➀)基本情報入力シート'!AA58="","",'(入力順➀)基本情報入力シート'!AA58)</f>
        <v/>
      </c>
      <c r="S37" s="627"/>
      <c r="T37" s="628"/>
      <c r="U37" s="629" t="str">
        <f>IF(P37="","",VLOOKUP(P37,【参考】数式用!$A$5:$I$38,MATCH(T37,【参考】数式用!$H$4:$I$4,0)+7,0))</f>
        <v/>
      </c>
      <c r="V37" s="837"/>
      <c r="W37" s="237" t="s">
        <v>201</v>
      </c>
      <c r="X37" s="630"/>
      <c r="Y37" s="234" t="s">
        <v>202</v>
      </c>
      <c r="Z37" s="630"/>
      <c r="AA37" s="386" t="s">
        <v>203</v>
      </c>
      <c r="AB37" s="630"/>
      <c r="AC37" s="234" t="s">
        <v>202</v>
      </c>
      <c r="AD37" s="630"/>
      <c r="AE37" s="234" t="s">
        <v>204</v>
      </c>
      <c r="AF37" s="606" t="s">
        <v>205</v>
      </c>
      <c r="AG37" s="607" t="str">
        <f t="shared" si="5"/>
        <v/>
      </c>
      <c r="AH37" s="608" t="s">
        <v>206</v>
      </c>
      <c r="AI37" s="609" t="str">
        <f t="shared" si="1"/>
        <v/>
      </c>
      <c r="AJ37" s="192"/>
      <c r="AK37" s="631" t="str">
        <f t="shared" si="6"/>
        <v>○</v>
      </c>
      <c r="AL37" s="632" t="str">
        <f t="shared" si="7"/>
        <v/>
      </c>
      <c r="AM37" s="633"/>
      <c r="AN37" s="633"/>
      <c r="AO37" s="633"/>
      <c r="AP37" s="633"/>
      <c r="AQ37" s="633"/>
      <c r="AR37" s="633"/>
      <c r="AS37" s="633"/>
      <c r="AT37" s="633"/>
      <c r="AU37" s="634"/>
    </row>
    <row r="38" spans="1:47" ht="33" customHeight="1" thickBot="1">
      <c r="A38" s="592">
        <f t="shared" si="2"/>
        <v>27</v>
      </c>
      <c r="B38" s="593" t="str">
        <f>IF('(入力順➀)基本情報入力シート'!C59="","",'(入力順➀)基本情報入力シート'!C59)</f>
        <v/>
      </c>
      <c r="C38" s="594" t="str">
        <f>IF('(入力順➀)基本情報入力シート'!D59="","",'(入力順➀)基本情報入力シート'!D59)</f>
        <v/>
      </c>
      <c r="D38" s="595" t="str">
        <f>IF('(入力順➀)基本情報入力シート'!E59="","",'(入力順➀)基本情報入力シート'!E59)</f>
        <v/>
      </c>
      <c r="E38" s="595" t="str">
        <f>IF('(入力順➀)基本情報入力シート'!F59="","",'(入力順➀)基本情報入力シート'!F59)</f>
        <v/>
      </c>
      <c r="F38" s="595" t="str">
        <f>IF('(入力順➀)基本情報入力シート'!G59="","",'(入力順➀)基本情報入力シート'!G59)</f>
        <v/>
      </c>
      <c r="G38" s="595" t="str">
        <f>IF('(入力順➀)基本情報入力シート'!H59="","",'(入力順➀)基本情報入力シート'!H59)</f>
        <v/>
      </c>
      <c r="H38" s="595" t="str">
        <f>IF('(入力順➀)基本情報入力シート'!I59="","",'(入力順➀)基本情報入力シート'!I59)</f>
        <v/>
      </c>
      <c r="I38" s="595" t="str">
        <f>IF('(入力順➀)基本情報入力シート'!J59="","",'(入力順➀)基本情報入力シート'!J59)</f>
        <v/>
      </c>
      <c r="J38" s="595" t="str">
        <f>IF('(入力順➀)基本情報入力シート'!K59="","",'(入力順➀)基本情報入力シート'!K59)</f>
        <v/>
      </c>
      <c r="K38" s="596" t="str">
        <f>IF('(入力順➀)基本情報入力シート'!L59="","",'(入力順➀)基本情報入力シート'!L59)</f>
        <v/>
      </c>
      <c r="L38" s="597" t="str">
        <f>IF('(入力順➀)基本情報入力シート'!M59="","",'(入力順➀)基本情報入力シート'!M59)</f>
        <v/>
      </c>
      <c r="M38" s="597" t="str">
        <f>IF('(入力順➀)基本情報入力シート'!R59="","",'(入力順➀)基本情報入力シート'!R59)</f>
        <v/>
      </c>
      <c r="N38" s="597" t="str">
        <f>IF('(入力順➀)基本情報入力シート'!W59="","",'(入力順➀)基本情報入力シート'!W59)</f>
        <v/>
      </c>
      <c r="O38" s="592" t="str">
        <f>IF('(入力順➀)基本情報入力シート'!X59="","",'(入力順➀)基本情報入力シート'!X59)</f>
        <v/>
      </c>
      <c r="P38" s="598" t="str">
        <f>IF('(入力順➀)基本情報入力シート'!Y59="","",'(入力順➀)基本情報入力シート'!Y59)</f>
        <v/>
      </c>
      <c r="Q38" s="599" t="str">
        <f>IF('(入力順➀)基本情報入力シート'!Z59="","",'(入力順➀)基本情報入力シート'!Z59)</f>
        <v/>
      </c>
      <c r="R38" s="626" t="str">
        <f>IF('(入力順➀)基本情報入力シート'!AA59="","",'(入力順➀)基本情報入力シート'!AA59)</f>
        <v/>
      </c>
      <c r="S38" s="627"/>
      <c r="T38" s="628"/>
      <c r="U38" s="629" t="str">
        <f>IF(P38="","",VLOOKUP(P38,【参考】数式用!$A$5:$I$38,MATCH(T38,【参考】数式用!$H$4:$I$4,0)+7,0))</f>
        <v/>
      </c>
      <c r="V38" s="837"/>
      <c r="W38" s="237" t="s">
        <v>201</v>
      </c>
      <c r="X38" s="630"/>
      <c r="Y38" s="234" t="s">
        <v>202</v>
      </c>
      <c r="Z38" s="630"/>
      <c r="AA38" s="386" t="s">
        <v>203</v>
      </c>
      <c r="AB38" s="630"/>
      <c r="AC38" s="234" t="s">
        <v>202</v>
      </c>
      <c r="AD38" s="630"/>
      <c r="AE38" s="234" t="s">
        <v>204</v>
      </c>
      <c r="AF38" s="606" t="s">
        <v>205</v>
      </c>
      <c r="AG38" s="607" t="str">
        <f t="shared" si="5"/>
        <v/>
      </c>
      <c r="AH38" s="608" t="s">
        <v>206</v>
      </c>
      <c r="AI38" s="609" t="str">
        <f t="shared" si="1"/>
        <v/>
      </c>
      <c r="AJ38" s="192"/>
      <c r="AK38" s="631" t="str">
        <f t="shared" si="6"/>
        <v>○</v>
      </c>
      <c r="AL38" s="632" t="str">
        <f t="shared" si="7"/>
        <v/>
      </c>
      <c r="AM38" s="633"/>
      <c r="AN38" s="633"/>
      <c r="AO38" s="633"/>
      <c r="AP38" s="633"/>
      <c r="AQ38" s="633"/>
      <c r="AR38" s="633"/>
      <c r="AS38" s="633"/>
      <c r="AT38" s="633"/>
      <c r="AU38" s="634"/>
    </row>
    <row r="39" spans="1:47" ht="33" customHeight="1" thickBot="1">
      <c r="A39" s="592">
        <f t="shared" si="2"/>
        <v>28</v>
      </c>
      <c r="B39" s="593" t="str">
        <f>IF('(入力順➀)基本情報入力シート'!C60="","",'(入力順➀)基本情報入力シート'!C60)</f>
        <v/>
      </c>
      <c r="C39" s="594" t="str">
        <f>IF('(入力順➀)基本情報入力シート'!D60="","",'(入力順➀)基本情報入力シート'!D60)</f>
        <v/>
      </c>
      <c r="D39" s="595" t="str">
        <f>IF('(入力順➀)基本情報入力シート'!E60="","",'(入力順➀)基本情報入力シート'!E60)</f>
        <v/>
      </c>
      <c r="E39" s="595" t="str">
        <f>IF('(入力順➀)基本情報入力シート'!F60="","",'(入力順➀)基本情報入力シート'!F60)</f>
        <v/>
      </c>
      <c r="F39" s="595" t="str">
        <f>IF('(入力順➀)基本情報入力シート'!G60="","",'(入力順➀)基本情報入力シート'!G60)</f>
        <v/>
      </c>
      <c r="G39" s="595" t="str">
        <f>IF('(入力順➀)基本情報入力シート'!H60="","",'(入力順➀)基本情報入力シート'!H60)</f>
        <v/>
      </c>
      <c r="H39" s="595" t="str">
        <f>IF('(入力順➀)基本情報入力シート'!I60="","",'(入力順➀)基本情報入力シート'!I60)</f>
        <v/>
      </c>
      <c r="I39" s="595" t="str">
        <f>IF('(入力順➀)基本情報入力シート'!J60="","",'(入力順➀)基本情報入力シート'!J60)</f>
        <v/>
      </c>
      <c r="J39" s="595" t="str">
        <f>IF('(入力順➀)基本情報入力シート'!K60="","",'(入力順➀)基本情報入力シート'!K60)</f>
        <v/>
      </c>
      <c r="K39" s="596" t="str">
        <f>IF('(入力順➀)基本情報入力シート'!L60="","",'(入力順➀)基本情報入力シート'!L60)</f>
        <v/>
      </c>
      <c r="L39" s="597" t="str">
        <f>IF('(入力順➀)基本情報入力シート'!M60="","",'(入力順➀)基本情報入力シート'!M60)</f>
        <v/>
      </c>
      <c r="M39" s="597" t="str">
        <f>IF('(入力順➀)基本情報入力シート'!R60="","",'(入力順➀)基本情報入力シート'!R60)</f>
        <v/>
      </c>
      <c r="N39" s="597" t="str">
        <f>IF('(入力順➀)基本情報入力シート'!W60="","",'(入力順➀)基本情報入力シート'!W60)</f>
        <v/>
      </c>
      <c r="O39" s="592" t="str">
        <f>IF('(入力順➀)基本情報入力シート'!X60="","",'(入力順➀)基本情報入力シート'!X60)</f>
        <v/>
      </c>
      <c r="P39" s="598" t="str">
        <f>IF('(入力順➀)基本情報入力シート'!Y60="","",'(入力順➀)基本情報入力シート'!Y60)</f>
        <v/>
      </c>
      <c r="Q39" s="599" t="str">
        <f>IF('(入力順➀)基本情報入力シート'!Z60="","",'(入力順➀)基本情報入力シート'!Z60)</f>
        <v/>
      </c>
      <c r="R39" s="626" t="str">
        <f>IF('(入力順➀)基本情報入力シート'!AA60="","",'(入力順➀)基本情報入力シート'!AA60)</f>
        <v/>
      </c>
      <c r="S39" s="627"/>
      <c r="T39" s="628"/>
      <c r="U39" s="629" t="str">
        <f>IF(P39="","",VLOOKUP(P39,【参考】数式用!$A$5:$I$38,MATCH(T39,【参考】数式用!$H$4:$I$4,0)+7,0))</f>
        <v/>
      </c>
      <c r="V39" s="837"/>
      <c r="W39" s="237" t="s">
        <v>201</v>
      </c>
      <c r="X39" s="630"/>
      <c r="Y39" s="234" t="s">
        <v>202</v>
      </c>
      <c r="Z39" s="630"/>
      <c r="AA39" s="386" t="s">
        <v>203</v>
      </c>
      <c r="AB39" s="630"/>
      <c r="AC39" s="234" t="s">
        <v>202</v>
      </c>
      <c r="AD39" s="630"/>
      <c r="AE39" s="234" t="s">
        <v>204</v>
      </c>
      <c r="AF39" s="606" t="s">
        <v>205</v>
      </c>
      <c r="AG39" s="607" t="str">
        <f t="shared" si="5"/>
        <v/>
      </c>
      <c r="AH39" s="608" t="s">
        <v>206</v>
      </c>
      <c r="AI39" s="609" t="str">
        <f t="shared" si="1"/>
        <v/>
      </c>
      <c r="AJ39" s="192"/>
      <c r="AK39" s="631" t="str">
        <f t="shared" si="6"/>
        <v>○</v>
      </c>
      <c r="AL39" s="632" t="str">
        <f t="shared" si="7"/>
        <v/>
      </c>
      <c r="AM39" s="633"/>
      <c r="AN39" s="633"/>
      <c r="AO39" s="633"/>
      <c r="AP39" s="633"/>
      <c r="AQ39" s="633"/>
      <c r="AR39" s="633"/>
      <c r="AS39" s="633"/>
      <c r="AT39" s="633"/>
      <c r="AU39" s="634"/>
    </row>
    <row r="40" spans="1:47" ht="33" customHeight="1" thickBot="1">
      <c r="A40" s="592">
        <f t="shared" si="2"/>
        <v>29</v>
      </c>
      <c r="B40" s="593" t="str">
        <f>IF('(入力順➀)基本情報入力シート'!C61="","",'(入力順➀)基本情報入力シート'!C61)</f>
        <v/>
      </c>
      <c r="C40" s="594" t="str">
        <f>IF('(入力順➀)基本情報入力シート'!D61="","",'(入力順➀)基本情報入力シート'!D61)</f>
        <v/>
      </c>
      <c r="D40" s="595" t="str">
        <f>IF('(入力順➀)基本情報入力シート'!E61="","",'(入力順➀)基本情報入力シート'!E61)</f>
        <v/>
      </c>
      <c r="E40" s="595" t="str">
        <f>IF('(入力順➀)基本情報入力シート'!F61="","",'(入力順➀)基本情報入力シート'!F61)</f>
        <v/>
      </c>
      <c r="F40" s="595" t="str">
        <f>IF('(入力順➀)基本情報入力シート'!G61="","",'(入力順➀)基本情報入力シート'!G61)</f>
        <v/>
      </c>
      <c r="G40" s="595" t="str">
        <f>IF('(入力順➀)基本情報入力シート'!H61="","",'(入力順➀)基本情報入力シート'!H61)</f>
        <v/>
      </c>
      <c r="H40" s="595" t="str">
        <f>IF('(入力順➀)基本情報入力シート'!I61="","",'(入力順➀)基本情報入力シート'!I61)</f>
        <v/>
      </c>
      <c r="I40" s="595" t="str">
        <f>IF('(入力順➀)基本情報入力シート'!J61="","",'(入力順➀)基本情報入力シート'!J61)</f>
        <v/>
      </c>
      <c r="J40" s="595" t="str">
        <f>IF('(入力順➀)基本情報入力シート'!K61="","",'(入力順➀)基本情報入力シート'!K61)</f>
        <v/>
      </c>
      <c r="K40" s="596" t="str">
        <f>IF('(入力順➀)基本情報入力シート'!L61="","",'(入力順➀)基本情報入力シート'!L61)</f>
        <v/>
      </c>
      <c r="L40" s="597" t="str">
        <f>IF('(入力順➀)基本情報入力シート'!M61="","",'(入力順➀)基本情報入力シート'!M61)</f>
        <v/>
      </c>
      <c r="M40" s="597" t="str">
        <f>IF('(入力順➀)基本情報入力シート'!R61="","",'(入力順➀)基本情報入力シート'!R61)</f>
        <v/>
      </c>
      <c r="N40" s="597" t="str">
        <f>IF('(入力順➀)基本情報入力シート'!W61="","",'(入力順➀)基本情報入力シート'!W61)</f>
        <v/>
      </c>
      <c r="O40" s="592" t="str">
        <f>IF('(入力順➀)基本情報入力シート'!X61="","",'(入力順➀)基本情報入力シート'!X61)</f>
        <v/>
      </c>
      <c r="P40" s="598" t="str">
        <f>IF('(入力順➀)基本情報入力シート'!Y61="","",'(入力順➀)基本情報入力シート'!Y61)</f>
        <v/>
      </c>
      <c r="Q40" s="599" t="str">
        <f>IF('(入力順➀)基本情報入力シート'!Z61="","",'(入力順➀)基本情報入力シート'!Z61)</f>
        <v/>
      </c>
      <c r="R40" s="626" t="str">
        <f>IF('(入力順➀)基本情報入力シート'!AA61="","",'(入力順➀)基本情報入力シート'!AA61)</f>
        <v/>
      </c>
      <c r="S40" s="627"/>
      <c r="T40" s="628"/>
      <c r="U40" s="629" t="str">
        <f>IF(P40="","",VLOOKUP(P40,【参考】数式用!$A$5:$I$38,MATCH(T40,【参考】数式用!$H$4:$I$4,0)+7,0))</f>
        <v/>
      </c>
      <c r="V40" s="837"/>
      <c r="W40" s="237" t="s">
        <v>201</v>
      </c>
      <c r="X40" s="630"/>
      <c r="Y40" s="234" t="s">
        <v>202</v>
      </c>
      <c r="Z40" s="630"/>
      <c r="AA40" s="386" t="s">
        <v>203</v>
      </c>
      <c r="AB40" s="630"/>
      <c r="AC40" s="234" t="s">
        <v>202</v>
      </c>
      <c r="AD40" s="630"/>
      <c r="AE40" s="234" t="s">
        <v>204</v>
      </c>
      <c r="AF40" s="606" t="s">
        <v>205</v>
      </c>
      <c r="AG40" s="607" t="str">
        <f t="shared" si="5"/>
        <v/>
      </c>
      <c r="AH40" s="608" t="s">
        <v>206</v>
      </c>
      <c r="AI40" s="609" t="str">
        <f t="shared" si="1"/>
        <v/>
      </c>
      <c r="AJ40" s="192"/>
      <c r="AK40" s="631" t="str">
        <f t="shared" si="6"/>
        <v>○</v>
      </c>
      <c r="AL40" s="632" t="str">
        <f t="shared" si="7"/>
        <v/>
      </c>
      <c r="AM40" s="633"/>
      <c r="AN40" s="633"/>
      <c r="AO40" s="633"/>
      <c r="AP40" s="633"/>
      <c r="AQ40" s="633"/>
      <c r="AR40" s="633"/>
      <c r="AS40" s="633"/>
      <c r="AT40" s="633"/>
      <c r="AU40" s="634"/>
    </row>
    <row r="41" spans="1:47" ht="33" customHeight="1" thickBot="1">
      <c r="A41" s="592">
        <f t="shared" si="2"/>
        <v>30</v>
      </c>
      <c r="B41" s="593" t="str">
        <f>IF('(入力順➀)基本情報入力シート'!C62="","",'(入力順➀)基本情報入力シート'!C62)</f>
        <v/>
      </c>
      <c r="C41" s="594" t="str">
        <f>IF('(入力順➀)基本情報入力シート'!D62="","",'(入力順➀)基本情報入力シート'!D62)</f>
        <v/>
      </c>
      <c r="D41" s="595" t="str">
        <f>IF('(入力順➀)基本情報入力シート'!E62="","",'(入力順➀)基本情報入力シート'!E62)</f>
        <v/>
      </c>
      <c r="E41" s="595" t="str">
        <f>IF('(入力順➀)基本情報入力シート'!F62="","",'(入力順➀)基本情報入力シート'!F62)</f>
        <v/>
      </c>
      <c r="F41" s="595" t="str">
        <f>IF('(入力順➀)基本情報入力シート'!G62="","",'(入力順➀)基本情報入力シート'!G62)</f>
        <v/>
      </c>
      <c r="G41" s="595" t="str">
        <f>IF('(入力順➀)基本情報入力シート'!H62="","",'(入力順➀)基本情報入力シート'!H62)</f>
        <v/>
      </c>
      <c r="H41" s="595" t="str">
        <f>IF('(入力順➀)基本情報入力シート'!I62="","",'(入力順➀)基本情報入力シート'!I62)</f>
        <v/>
      </c>
      <c r="I41" s="595" t="str">
        <f>IF('(入力順➀)基本情報入力シート'!J62="","",'(入力順➀)基本情報入力シート'!J62)</f>
        <v/>
      </c>
      <c r="J41" s="595" t="str">
        <f>IF('(入力順➀)基本情報入力シート'!K62="","",'(入力順➀)基本情報入力シート'!K62)</f>
        <v/>
      </c>
      <c r="K41" s="596" t="str">
        <f>IF('(入力順➀)基本情報入力シート'!L62="","",'(入力順➀)基本情報入力シート'!L62)</f>
        <v/>
      </c>
      <c r="L41" s="597" t="str">
        <f>IF('(入力順➀)基本情報入力シート'!M62="","",'(入力順➀)基本情報入力シート'!M62)</f>
        <v/>
      </c>
      <c r="M41" s="597" t="str">
        <f>IF('(入力順➀)基本情報入力シート'!R62="","",'(入力順➀)基本情報入力シート'!R62)</f>
        <v/>
      </c>
      <c r="N41" s="597" t="str">
        <f>IF('(入力順➀)基本情報入力シート'!W62="","",'(入力順➀)基本情報入力シート'!W62)</f>
        <v/>
      </c>
      <c r="O41" s="592" t="str">
        <f>IF('(入力順➀)基本情報入力シート'!X62="","",'(入力順➀)基本情報入力シート'!X62)</f>
        <v/>
      </c>
      <c r="P41" s="598" t="str">
        <f>IF('(入力順➀)基本情報入力シート'!Y62="","",'(入力順➀)基本情報入力シート'!Y62)</f>
        <v/>
      </c>
      <c r="Q41" s="599" t="str">
        <f>IF('(入力順➀)基本情報入力シート'!Z62="","",'(入力順➀)基本情報入力シート'!Z62)</f>
        <v/>
      </c>
      <c r="R41" s="626" t="str">
        <f>IF('(入力順➀)基本情報入力シート'!AA62="","",'(入力順➀)基本情報入力シート'!AA62)</f>
        <v/>
      </c>
      <c r="S41" s="627"/>
      <c r="T41" s="628"/>
      <c r="U41" s="629" t="str">
        <f>IF(P41="","",VLOOKUP(P41,【参考】数式用!$A$5:$I$38,MATCH(T41,【参考】数式用!$H$4:$I$4,0)+7,0))</f>
        <v/>
      </c>
      <c r="V41" s="837"/>
      <c r="W41" s="237" t="s">
        <v>201</v>
      </c>
      <c r="X41" s="630"/>
      <c r="Y41" s="234" t="s">
        <v>202</v>
      </c>
      <c r="Z41" s="630"/>
      <c r="AA41" s="386" t="s">
        <v>203</v>
      </c>
      <c r="AB41" s="630"/>
      <c r="AC41" s="234" t="s">
        <v>202</v>
      </c>
      <c r="AD41" s="630"/>
      <c r="AE41" s="234" t="s">
        <v>204</v>
      </c>
      <c r="AF41" s="606" t="s">
        <v>205</v>
      </c>
      <c r="AG41" s="607" t="str">
        <f t="shared" si="5"/>
        <v/>
      </c>
      <c r="AH41" s="608" t="s">
        <v>206</v>
      </c>
      <c r="AI41" s="609" t="str">
        <f t="shared" si="1"/>
        <v/>
      </c>
      <c r="AJ41" s="192"/>
      <c r="AK41" s="631" t="str">
        <f t="shared" si="6"/>
        <v>○</v>
      </c>
      <c r="AL41" s="632" t="str">
        <f t="shared" si="7"/>
        <v/>
      </c>
      <c r="AM41" s="633"/>
      <c r="AN41" s="633"/>
      <c r="AO41" s="633"/>
      <c r="AP41" s="633"/>
      <c r="AQ41" s="633"/>
      <c r="AR41" s="633"/>
      <c r="AS41" s="633"/>
      <c r="AT41" s="633"/>
      <c r="AU41" s="634"/>
    </row>
    <row r="42" spans="1:47" ht="33" customHeight="1" thickBot="1">
      <c r="A42" s="592">
        <f t="shared" si="2"/>
        <v>31</v>
      </c>
      <c r="B42" s="593" t="str">
        <f>IF('(入力順➀)基本情報入力シート'!C63="","",'(入力順➀)基本情報入力シート'!C63)</f>
        <v/>
      </c>
      <c r="C42" s="594" t="str">
        <f>IF('(入力順➀)基本情報入力シート'!D63="","",'(入力順➀)基本情報入力シート'!D63)</f>
        <v/>
      </c>
      <c r="D42" s="595" t="str">
        <f>IF('(入力順➀)基本情報入力シート'!E63="","",'(入力順➀)基本情報入力シート'!E63)</f>
        <v/>
      </c>
      <c r="E42" s="595" t="str">
        <f>IF('(入力順➀)基本情報入力シート'!F63="","",'(入力順➀)基本情報入力シート'!F63)</f>
        <v/>
      </c>
      <c r="F42" s="595" t="str">
        <f>IF('(入力順➀)基本情報入力シート'!G63="","",'(入力順➀)基本情報入力シート'!G63)</f>
        <v/>
      </c>
      <c r="G42" s="595" t="str">
        <f>IF('(入力順➀)基本情報入力シート'!H63="","",'(入力順➀)基本情報入力シート'!H63)</f>
        <v/>
      </c>
      <c r="H42" s="595" t="str">
        <f>IF('(入力順➀)基本情報入力シート'!I63="","",'(入力順➀)基本情報入力シート'!I63)</f>
        <v/>
      </c>
      <c r="I42" s="595" t="str">
        <f>IF('(入力順➀)基本情報入力シート'!J63="","",'(入力順➀)基本情報入力シート'!J63)</f>
        <v/>
      </c>
      <c r="J42" s="595" t="str">
        <f>IF('(入力順➀)基本情報入力シート'!K63="","",'(入力順➀)基本情報入力シート'!K63)</f>
        <v/>
      </c>
      <c r="K42" s="596" t="str">
        <f>IF('(入力順➀)基本情報入力シート'!L63="","",'(入力順➀)基本情報入力シート'!L63)</f>
        <v/>
      </c>
      <c r="L42" s="597" t="str">
        <f>IF('(入力順➀)基本情報入力シート'!M63="","",'(入力順➀)基本情報入力シート'!M63)</f>
        <v/>
      </c>
      <c r="M42" s="597" t="str">
        <f>IF('(入力順➀)基本情報入力シート'!R63="","",'(入力順➀)基本情報入力シート'!R63)</f>
        <v/>
      </c>
      <c r="N42" s="597" t="str">
        <f>IF('(入力順➀)基本情報入力シート'!W63="","",'(入力順➀)基本情報入力シート'!W63)</f>
        <v/>
      </c>
      <c r="O42" s="592" t="str">
        <f>IF('(入力順➀)基本情報入力シート'!X63="","",'(入力順➀)基本情報入力シート'!X63)</f>
        <v/>
      </c>
      <c r="P42" s="598" t="str">
        <f>IF('(入力順➀)基本情報入力シート'!Y63="","",'(入力順➀)基本情報入力シート'!Y63)</f>
        <v/>
      </c>
      <c r="Q42" s="599" t="str">
        <f>IF('(入力順➀)基本情報入力シート'!Z63="","",'(入力順➀)基本情報入力シート'!Z63)</f>
        <v/>
      </c>
      <c r="R42" s="626" t="str">
        <f>IF('(入力順➀)基本情報入力シート'!AA63="","",'(入力順➀)基本情報入力シート'!AA63)</f>
        <v/>
      </c>
      <c r="S42" s="627"/>
      <c r="T42" s="628"/>
      <c r="U42" s="629" t="str">
        <f>IF(P42="","",VLOOKUP(P42,【参考】数式用!$A$5:$I$38,MATCH(T42,【参考】数式用!$H$4:$I$4,0)+7,0))</f>
        <v/>
      </c>
      <c r="V42" s="837"/>
      <c r="W42" s="237" t="s">
        <v>201</v>
      </c>
      <c r="X42" s="630"/>
      <c r="Y42" s="234" t="s">
        <v>202</v>
      </c>
      <c r="Z42" s="630"/>
      <c r="AA42" s="386" t="s">
        <v>203</v>
      </c>
      <c r="AB42" s="630"/>
      <c r="AC42" s="234" t="s">
        <v>202</v>
      </c>
      <c r="AD42" s="630"/>
      <c r="AE42" s="234" t="s">
        <v>204</v>
      </c>
      <c r="AF42" s="606" t="s">
        <v>205</v>
      </c>
      <c r="AG42" s="607" t="str">
        <f t="shared" si="5"/>
        <v/>
      </c>
      <c r="AH42" s="608" t="s">
        <v>206</v>
      </c>
      <c r="AI42" s="609" t="str">
        <f t="shared" si="1"/>
        <v/>
      </c>
      <c r="AJ42" s="192"/>
      <c r="AK42" s="631" t="str">
        <f t="shared" si="6"/>
        <v>○</v>
      </c>
      <c r="AL42" s="632" t="str">
        <f t="shared" si="7"/>
        <v/>
      </c>
      <c r="AM42" s="633"/>
      <c r="AN42" s="633"/>
      <c r="AO42" s="633"/>
      <c r="AP42" s="633"/>
      <c r="AQ42" s="633"/>
      <c r="AR42" s="633"/>
      <c r="AS42" s="633"/>
      <c r="AT42" s="633"/>
      <c r="AU42" s="634"/>
    </row>
    <row r="43" spans="1:47" ht="33" customHeight="1" thickBot="1">
      <c r="A43" s="592">
        <f t="shared" si="2"/>
        <v>32</v>
      </c>
      <c r="B43" s="593" t="str">
        <f>IF('(入力順➀)基本情報入力シート'!C64="","",'(入力順➀)基本情報入力シート'!C64)</f>
        <v/>
      </c>
      <c r="C43" s="594" t="str">
        <f>IF('(入力順➀)基本情報入力シート'!D64="","",'(入力順➀)基本情報入力シート'!D64)</f>
        <v/>
      </c>
      <c r="D43" s="595" t="str">
        <f>IF('(入力順➀)基本情報入力シート'!E64="","",'(入力順➀)基本情報入力シート'!E64)</f>
        <v/>
      </c>
      <c r="E43" s="595" t="str">
        <f>IF('(入力順➀)基本情報入力シート'!F64="","",'(入力順➀)基本情報入力シート'!F64)</f>
        <v/>
      </c>
      <c r="F43" s="595" t="str">
        <f>IF('(入力順➀)基本情報入力シート'!G64="","",'(入力順➀)基本情報入力シート'!G64)</f>
        <v/>
      </c>
      <c r="G43" s="595" t="str">
        <f>IF('(入力順➀)基本情報入力シート'!H64="","",'(入力順➀)基本情報入力シート'!H64)</f>
        <v/>
      </c>
      <c r="H43" s="595" t="str">
        <f>IF('(入力順➀)基本情報入力シート'!I64="","",'(入力順➀)基本情報入力シート'!I64)</f>
        <v/>
      </c>
      <c r="I43" s="595" t="str">
        <f>IF('(入力順➀)基本情報入力シート'!J64="","",'(入力順➀)基本情報入力シート'!J64)</f>
        <v/>
      </c>
      <c r="J43" s="595" t="str">
        <f>IF('(入力順➀)基本情報入力シート'!K64="","",'(入力順➀)基本情報入力シート'!K64)</f>
        <v/>
      </c>
      <c r="K43" s="596" t="str">
        <f>IF('(入力順➀)基本情報入力シート'!L64="","",'(入力順➀)基本情報入力シート'!L64)</f>
        <v/>
      </c>
      <c r="L43" s="597" t="str">
        <f>IF('(入力順➀)基本情報入力シート'!M64="","",'(入力順➀)基本情報入力シート'!M64)</f>
        <v/>
      </c>
      <c r="M43" s="597" t="str">
        <f>IF('(入力順➀)基本情報入力シート'!R64="","",'(入力順➀)基本情報入力シート'!R64)</f>
        <v/>
      </c>
      <c r="N43" s="597" t="str">
        <f>IF('(入力順➀)基本情報入力シート'!W64="","",'(入力順➀)基本情報入力シート'!W64)</f>
        <v/>
      </c>
      <c r="O43" s="592" t="str">
        <f>IF('(入力順➀)基本情報入力シート'!X64="","",'(入力順➀)基本情報入力シート'!X64)</f>
        <v/>
      </c>
      <c r="P43" s="598" t="str">
        <f>IF('(入力順➀)基本情報入力シート'!Y64="","",'(入力順➀)基本情報入力シート'!Y64)</f>
        <v/>
      </c>
      <c r="Q43" s="599" t="str">
        <f>IF('(入力順➀)基本情報入力シート'!Z64="","",'(入力順➀)基本情報入力シート'!Z64)</f>
        <v/>
      </c>
      <c r="R43" s="626" t="str">
        <f>IF('(入力順➀)基本情報入力シート'!AA64="","",'(入力順➀)基本情報入力シート'!AA64)</f>
        <v/>
      </c>
      <c r="S43" s="627"/>
      <c r="T43" s="628"/>
      <c r="U43" s="629" t="str">
        <f>IF(P43="","",VLOOKUP(P43,【参考】数式用!$A$5:$I$38,MATCH(T43,【参考】数式用!$H$4:$I$4,0)+7,0))</f>
        <v/>
      </c>
      <c r="V43" s="837"/>
      <c r="W43" s="237" t="s">
        <v>201</v>
      </c>
      <c r="X43" s="630"/>
      <c r="Y43" s="234" t="s">
        <v>202</v>
      </c>
      <c r="Z43" s="630"/>
      <c r="AA43" s="386" t="s">
        <v>203</v>
      </c>
      <c r="AB43" s="630"/>
      <c r="AC43" s="234" t="s">
        <v>202</v>
      </c>
      <c r="AD43" s="630"/>
      <c r="AE43" s="234" t="s">
        <v>204</v>
      </c>
      <c r="AF43" s="606" t="s">
        <v>205</v>
      </c>
      <c r="AG43" s="607" t="str">
        <f t="shared" si="5"/>
        <v/>
      </c>
      <c r="AH43" s="608" t="s">
        <v>206</v>
      </c>
      <c r="AI43" s="609" t="str">
        <f t="shared" si="1"/>
        <v/>
      </c>
      <c r="AJ43" s="192"/>
      <c r="AK43" s="631" t="str">
        <f t="shared" si="6"/>
        <v>○</v>
      </c>
      <c r="AL43" s="632" t="str">
        <f t="shared" si="7"/>
        <v/>
      </c>
      <c r="AM43" s="633"/>
      <c r="AN43" s="633"/>
      <c r="AO43" s="633"/>
      <c r="AP43" s="633"/>
      <c r="AQ43" s="633"/>
      <c r="AR43" s="633"/>
      <c r="AS43" s="633"/>
      <c r="AT43" s="633"/>
      <c r="AU43" s="634"/>
    </row>
    <row r="44" spans="1:47" ht="33" customHeight="1" thickBot="1">
      <c r="A44" s="592">
        <f t="shared" si="2"/>
        <v>33</v>
      </c>
      <c r="B44" s="593" t="str">
        <f>IF('(入力順➀)基本情報入力シート'!C65="","",'(入力順➀)基本情報入力シート'!C65)</f>
        <v/>
      </c>
      <c r="C44" s="594" t="str">
        <f>IF('(入力順➀)基本情報入力シート'!D65="","",'(入力順➀)基本情報入力シート'!D65)</f>
        <v/>
      </c>
      <c r="D44" s="595" t="str">
        <f>IF('(入力順➀)基本情報入力シート'!E65="","",'(入力順➀)基本情報入力シート'!E65)</f>
        <v/>
      </c>
      <c r="E44" s="595" t="str">
        <f>IF('(入力順➀)基本情報入力シート'!F65="","",'(入力順➀)基本情報入力シート'!F65)</f>
        <v/>
      </c>
      <c r="F44" s="595" t="str">
        <f>IF('(入力順➀)基本情報入力シート'!G65="","",'(入力順➀)基本情報入力シート'!G65)</f>
        <v/>
      </c>
      <c r="G44" s="595" t="str">
        <f>IF('(入力順➀)基本情報入力シート'!H65="","",'(入力順➀)基本情報入力シート'!H65)</f>
        <v/>
      </c>
      <c r="H44" s="595" t="str">
        <f>IF('(入力順➀)基本情報入力シート'!I65="","",'(入力順➀)基本情報入力シート'!I65)</f>
        <v/>
      </c>
      <c r="I44" s="595" t="str">
        <f>IF('(入力順➀)基本情報入力シート'!J65="","",'(入力順➀)基本情報入力シート'!J65)</f>
        <v/>
      </c>
      <c r="J44" s="595" t="str">
        <f>IF('(入力順➀)基本情報入力シート'!K65="","",'(入力順➀)基本情報入力シート'!K65)</f>
        <v/>
      </c>
      <c r="K44" s="596" t="str">
        <f>IF('(入力順➀)基本情報入力シート'!L65="","",'(入力順➀)基本情報入力シート'!L65)</f>
        <v/>
      </c>
      <c r="L44" s="597" t="str">
        <f>IF('(入力順➀)基本情報入力シート'!M65="","",'(入力順➀)基本情報入力シート'!M65)</f>
        <v/>
      </c>
      <c r="M44" s="597" t="str">
        <f>IF('(入力順➀)基本情報入力シート'!R65="","",'(入力順➀)基本情報入力シート'!R65)</f>
        <v/>
      </c>
      <c r="N44" s="597" t="str">
        <f>IF('(入力順➀)基本情報入力シート'!W65="","",'(入力順➀)基本情報入力シート'!W65)</f>
        <v/>
      </c>
      <c r="O44" s="592" t="str">
        <f>IF('(入力順➀)基本情報入力シート'!X65="","",'(入力順➀)基本情報入力シート'!X65)</f>
        <v/>
      </c>
      <c r="P44" s="598" t="str">
        <f>IF('(入力順➀)基本情報入力シート'!Y65="","",'(入力順➀)基本情報入力シート'!Y65)</f>
        <v/>
      </c>
      <c r="Q44" s="599" t="str">
        <f>IF('(入力順➀)基本情報入力シート'!Z65="","",'(入力順➀)基本情報入力シート'!Z65)</f>
        <v/>
      </c>
      <c r="R44" s="626" t="str">
        <f>IF('(入力順➀)基本情報入力シート'!AA65="","",'(入力順➀)基本情報入力シート'!AA65)</f>
        <v/>
      </c>
      <c r="S44" s="627"/>
      <c r="T44" s="628"/>
      <c r="U44" s="629" t="str">
        <f>IF(P44="","",VLOOKUP(P44,【参考】数式用!$A$5:$I$38,MATCH(T44,【参考】数式用!$H$4:$I$4,0)+7,0))</f>
        <v/>
      </c>
      <c r="V44" s="837"/>
      <c r="W44" s="237" t="s">
        <v>201</v>
      </c>
      <c r="X44" s="630"/>
      <c r="Y44" s="234" t="s">
        <v>202</v>
      </c>
      <c r="Z44" s="630"/>
      <c r="AA44" s="386" t="s">
        <v>203</v>
      </c>
      <c r="AB44" s="630"/>
      <c r="AC44" s="234" t="s">
        <v>202</v>
      </c>
      <c r="AD44" s="630"/>
      <c r="AE44" s="234" t="s">
        <v>204</v>
      </c>
      <c r="AF44" s="606" t="s">
        <v>205</v>
      </c>
      <c r="AG44" s="607" t="str">
        <f t="shared" si="5"/>
        <v/>
      </c>
      <c r="AH44" s="608" t="s">
        <v>206</v>
      </c>
      <c r="AI44" s="609" t="str">
        <f t="shared" ref="AI44:AI75" si="8">IFERROR(ROUNDDOWN(ROUND(Q44*R44,0)*U44,0)*AG44,"")</f>
        <v/>
      </c>
      <c r="AJ44" s="192"/>
      <c r="AK44" s="631" t="str">
        <f t="shared" si="6"/>
        <v>○</v>
      </c>
      <c r="AL44" s="632" t="str">
        <f t="shared" si="7"/>
        <v/>
      </c>
      <c r="AM44" s="633"/>
      <c r="AN44" s="633"/>
      <c r="AO44" s="633"/>
      <c r="AP44" s="633"/>
      <c r="AQ44" s="633"/>
      <c r="AR44" s="633"/>
      <c r="AS44" s="633"/>
      <c r="AT44" s="633"/>
      <c r="AU44" s="634"/>
    </row>
    <row r="45" spans="1:47" ht="33" customHeight="1" thickBot="1">
      <c r="A45" s="592">
        <f t="shared" si="2"/>
        <v>34</v>
      </c>
      <c r="B45" s="593" t="str">
        <f>IF('(入力順➀)基本情報入力シート'!C66="","",'(入力順➀)基本情報入力シート'!C66)</f>
        <v/>
      </c>
      <c r="C45" s="594" t="str">
        <f>IF('(入力順➀)基本情報入力シート'!D66="","",'(入力順➀)基本情報入力シート'!D66)</f>
        <v/>
      </c>
      <c r="D45" s="595" t="str">
        <f>IF('(入力順➀)基本情報入力シート'!E66="","",'(入力順➀)基本情報入力シート'!E66)</f>
        <v/>
      </c>
      <c r="E45" s="595" t="str">
        <f>IF('(入力順➀)基本情報入力シート'!F66="","",'(入力順➀)基本情報入力シート'!F66)</f>
        <v/>
      </c>
      <c r="F45" s="595" t="str">
        <f>IF('(入力順➀)基本情報入力シート'!G66="","",'(入力順➀)基本情報入力シート'!G66)</f>
        <v/>
      </c>
      <c r="G45" s="595" t="str">
        <f>IF('(入力順➀)基本情報入力シート'!H66="","",'(入力順➀)基本情報入力シート'!H66)</f>
        <v/>
      </c>
      <c r="H45" s="595" t="str">
        <f>IF('(入力順➀)基本情報入力シート'!I66="","",'(入力順➀)基本情報入力シート'!I66)</f>
        <v/>
      </c>
      <c r="I45" s="595" t="str">
        <f>IF('(入力順➀)基本情報入力シート'!J66="","",'(入力順➀)基本情報入力シート'!J66)</f>
        <v/>
      </c>
      <c r="J45" s="595" t="str">
        <f>IF('(入力順➀)基本情報入力シート'!K66="","",'(入力順➀)基本情報入力シート'!K66)</f>
        <v/>
      </c>
      <c r="K45" s="596" t="str">
        <f>IF('(入力順➀)基本情報入力シート'!L66="","",'(入力順➀)基本情報入力シート'!L66)</f>
        <v/>
      </c>
      <c r="L45" s="597" t="str">
        <f>IF('(入力順➀)基本情報入力シート'!M66="","",'(入力順➀)基本情報入力シート'!M66)</f>
        <v/>
      </c>
      <c r="M45" s="597" t="str">
        <f>IF('(入力順➀)基本情報入力シート'!R66="","",'(入力順➀)基本情報入力シート'!R66)</f>
        <v/>
      </c>
      <c r="N45" s="597" t="str">
        <f>IF('(入力順➀)基本情報入力シート'!W66="","",'(入力順➀)基本情報入力シート'!W66)</f>
        <v/>
      </c>
      <c r="O45" s="592" t="str">
        <f>IF('(入力順➀)基本情報入力シート'!X66="","",'(入力順➀)基本情報入力シート'!X66)</f>
        <v/>
      </c>
      <c r="P45" s="598" t="str">
        <f>IF('(入力順➀)基本情報入力シート'!Y66="","",'(入力順➀)基本情報入力シート'!Y66)</f>
        <v/>
      </c>
      <c r="Q45" s="599" t="str">
        <f>IF('(入力順➀)基本情報入力シート'!Z66="","",'(入力順➀)基本情報入力シート'!Z66)</f>
        <v/>
      </c>
      <c r="R45" s="626" t="str">
        <f>IF('(入力順➀)基本情報入力シート'!AA66="","",'(入力順➀)基本情報入力シート'!AA66)</f>
        <v/>
      </c>
      <c r="S45" s="627"/>
      <c r="T45" s="628"/>
      <c r="U45" s="629" t="str">
        <f>IF(P45="","",VLOOKUP(P45,【参考】数式用!$A$5:$I$38,MATCH(T45,【参考】数式用!$H$4:$I$4,0)+7,0))</f>
        <v/>
      </c>
      <c r="V45" s="837"/>
      <c r="W45" s="237" t="s">
        <v>201</v>
      </c>
      <c r="X45" s="630"/>
      <c r="Y45" s="234" t="s">
        <v>202</v>
      </c>
      <c r="Z45" s="630"/>
      <c r="AA45" s="386" t="s">
        <v>203</v>
      </c>
      <c r="AB45" s="630"/>
      <c r="AC45" s="234" t="s">
        <v>202</v>
      </c>
      <c r="AD45" s="630"/>
      <c r="AE45" s="234" t="s">
        <v>204</v>
      </c>
      <c r="AF45" s="606" t="s">
        <v>205</v>
      </c>
      <c r="AG45" s="607" t="str">
        <f t="shared" si="5"/>
        <v/>
      </c>
      <c r="AH45" s="608" t="s">
        <v>206</v>
      </c>
      <c r="AI45" s="609" t="str">
        <f t="shared" si="8"/>
        <v/>
      </c>
      <c r="AJ45" s="192"/>
      <c r="AK45" s="631" t="str">
        <f t="shared" si="6"/>
        <v>○</v>
      </c>
      <c r="AL45" s="632" t="str">
        <f t="shared" si="7"/>
        <v/>
      </c>
      <c r="AM45" s="633"/>
      <c r="AN45" s="633"/>
      <c r="AO45" s="633"/>
      <c r="AP45" s="633"/>
      <c r="AQ45" s="633"/>
      <c r="AR45" s="633"/>
      <c r="AS45" s="633"/>
      <c r="AT45" s="633"/>
      <c r="AU45" s="634"/>
    </row>
    <row r="46" spans="1:47" ht="33" customHeight="1" thickBot="1">
      <c r="A46" s="592">
        <f t="shared" si="2"/>
        <v>35</v>
      </c>
      <c r="B46" s="593" t="str">
        <f>IF('(入力順➀)基本情報入力シート'!C67="","",'(入力順➀)基本情報入力シート'!C67)</f>
        <v/>
      </c>
      <c r="C46" s="594" t="str">
        <f>IF('(入力順➀)基本情報入力シート'!D67="","",'(入力順➀)基本情報入力シート'!D67)</f>
        <v/>
      </c>
      <c r="D46" s="595" t="str">
        <f>IF('(入力順➀)基本情報入力シート'!E67="","",'(入力順➀)基本情報入力シート'!E67)</f>
        <v/>
      </c>
      <c r="E46" s="595" t="str">
        <f>IF('(入力順➀)基本情報入力シート'!F67="","",'(入力順➀)基本情報入力シート'!F67)</f>
        <v/>
      </c>
      <c r="F46" s="595" t="str">
        <f>IF('(入力順➀)基本情報入力シート'!G67="","",'(入力順➀)基本情報入力シート'!G67)</f>
        <v/>
      </c>
      <c r="G46" s="595" t="str">
        <f>IF('(入力順➀)基本情報入力シート'!H67="","",'(入力順➀)基本情報入力シート'!H67)</f>
        <v/>
      </c>
      <c r="H46" s="595" t="str">
        <f>IF('(入力順➀)基本情報入力シート'!I67="","",'(入力順➀)基本情報入力シート'!I67)</f>
        <v/>
      </c>
      <c r="I46" s="595" t="str">
        <f>IF('(入力順➀)基本情報入力シート'!J67="","",'(入力順➀)基本情報入力シート'!J67)</f>
        <v/>
      </c>
      <c r="J46" s="595" t="str">
        <f>IF('(入力順➀)基本情報入力シート'!K67="","",'(入力順➀)基本情報入力シート'!K67)</f>
        <v/>
      </c>
      <c r="K46" s="596" t="str">
        <f>IF('(入力順➀)基本情報入力シート'!L67="","",'(入力順➀)基本情報入力シート'!L67)</f>
        <v/>
      </c>
      <c r="L46" s="597" t="str">
        <f>IF('(入力順➀)基本情報入力シート'!M67="","",'(入力順➀)基本情報入力シート'!M67)</f>
        <v/>
      </c>
      <c r="M46" s="597" t="str">
        <f>IF('(入力順➀)基本情報入力シート'!R67="","",'(入力順➀)基本情報入力シート'!R67)</f>
        <v/>
      </c>
      <c r="N46" s="597" t="str">
        <f>IF('(入力順➀)基本情報入力シート'!W67="","",'(入力順➀)基本情報入力シート'!W67)</f>
        <v/>
      </c>
      <c r="O46" s="592" t="str">
        <f>IF('(入力順➀)基本情報入力シート'!X67="","",'(入力順➀)基本情報入力シート'!X67)</f>
        <v/>
      </c>
      <c r="P46" s="598" t="str">
        <f>IF('(入力順➀)基本情報入力シート'!Y67="","",'(入力順➀)基本情報入力シート'!Y67)</f>
        <v/>
      </c>
      <c r="Q46" s="599" t="str">
        <f>IF('(入力順➀)基本情報入力シート'!Z67="","",'(入力順➀)基本情報入力シート'!Z67)</f>
        <v/>
      </c>
      <c r="R46" s="626" t="str">
        <f>IF('(入力順➀)基本情報入力シート'!AA67="","",'(入力順➀)基本情報入力シート'!AA67)</f>
        <v/>
      </c>
      <c r="S46" s="627"/>
      <c r="T46" s="628"/>
      <c r="U46" s="629" t="str">
        <f>IF(P46="","",VLOOKUP(P46,【参考】数式用!$A$5:$I$38,MATCH(T46,【参考】数式用!$H$4:$I$4,0)+7,0))</f>
        <v/>
      </c>
      <c r="V46" s="837"/>
      <c r="W46" s="237" t="s">
        <v>201</v>
      </c>
      <c r="X46" s="630"/>
      <c r="Y46" s="234" t="s">
        <v>202</v>
      </c>
      <c r="Z46" s="630"/>
      <c r="AA46" s="386" t="s">
        <v>203</v>
      </c>
      <c r="AB46" s="630"/>
      <c r="AC46" s="234" t="s">
        <v>202</v>
      </c>
      <c r="AD46" s="630"/>
      <c r="AE46" s="234" t="s">
        <v>204</v>
      </c>
      <c r="AF46" s="606" t="s">
        <v>205</v>
      </c>
      <c r="AG46" s="607" t="str">
        <f t="shared" si="5"/>
        <v/>
      </c>
      <c r="AH46" s="608" t="s">
        <v>206</v>
      </c>
      <c r="AI46" s="609" t="str">
        <f t="shared" si="8"/>
        <v/>
      </c>
      <c r="AJ46" s="192"/>
      <c r="AK46" s="631" t="str">
        <f t="shared" si="6"/>
        <v>○</v>
      </c>
      <c r="AL46" s="632" t="str">
        <f t="shared" si="7"/>
        <v/>
      </c>
      <c r="AM46" s="633"/>
      <c r="AN46" s="633"/>
      <c r="AO46" s="633"/>
      <c r="AP46" s="633"/>
      <c r="AQ46" s="633"/>
      <c r="AR46" s="633"/>
      <c r="AS46" s="633"/>
      <c r="AT46" s="633"/>
      <c r="AU46" s="634"/>
    </row>
    <row r="47" spans="1:47" ht="33" customHeight="1" thickBot="1">
      <c r="A47" s="592">
        <f t="shared" si="2"/>
        <v>36</v>
      </c>
      <c r="B47" s="593" t="str">
        <f>IF('(入力順➀)基本情報入力シート'!C68="","",'(入力順➀)基本情報入力シート'!C68)</f>
        <v/>
      </c>
      <c r="C47" s="594" t="str">
        <f>IF('(入力順➀)基本情報入力シート'!D68="","",'(入力順➀)基本情報入力シート'!D68)</f>
        <v/>
      </c>
      <c r="D47" s="595" t="str">
        <f>IF('(入力順➀)基本情報入力シート'!E68="","",'(入力順➀)基本情報入力シート'!E68)</f>
        <v/>
      </c>
      <c r="E47" s="595" t="str">
        <f>IF('(入力順➀)基本情報入力シート'!F68="","",'(入力順➀)基本情報入力シート'!F68)</f>
        <v/>
      </c>
      <c r="F47" s="595" t="str">
        <f>IF('(入力順➀)基本情報入力シート'!G68="","",'(入力順➀)基本情報入力シート'!G68)</f>
        <v/>
      </c>
      <c r="G47" s="595" t="str">
        <f>IF('(入力順➀)基本情報入力シート'!H68="","",'(入力順➀)基本情報入力シート'!H68)</f>
        <v/>
      </c>
      <c r="H47" s="595" t="str">
        <f>IF('(入力順➀)基本情報入力シート'!I68="","",'(入力順➀)基本情報入力シート'!I68)</f>
        <v/>
      </c>
      <c r="I47" s="595" t="str">
        <f>IF('(入力順➀)基本情報入力シート'!J68="","",'(入力順➀)基本情報入力シート'!J68)</f>
        <v/>
      </c>
      <c r="J47" s="595" t="str">
        <f>IF('(入力順➀)基本情報入力シート'!K68="","",'(入力順➀)基本情報入力シート'!K68)</f>
        <v/>
      </c>
      <c r="K47" s="596" t="str">
        <f>IF('(入力順➀)基本情報入力シート'!L68="","",'(入力順➀)基本情報入力シート'!L68)</f>
        <v/>
      </c>
      <c r="L47" s="597" t="str">
        <f>IF('(入力順➀)基本情報入力シート'!M68="","",'(入力順➀)基本情報入力シート'!M68)</f>
        <v/>
      </c>
      <c r="M47" s="597" t="str">
        <f>IF('(入力順➀)基本情報入力シート'!R68="","",'(入力順➀)基本情報入力シート'!R68)</f>
        <v/>
      </c>
      <c r="N47" s="597" t="str">
        <f>IF('(入力順➀)基本情報入力シート'!W68="","",'(入力順➀)基本情報入力シート'!W68)</f>
        <v/>
      </c>
      <c r="O47" s="592" t="str">
        <f>IF('(入力順➀)基本情報入力シート'!X68="","",'(入力順➀)基本情報入力シート'!X68)</f>
        <v/>
      </c>
      <c r="P47" s="598" t="str">
        <f>IF('(入力順➀)基本情報入力シート'!Y68="","",'(入力順➀)基本情報入力シート'!Y68)</f>
        <v/>
      </c>
      <c r="Q47" s="599" t="str">
        <f>IF('(入力順➀)基本情報入力シート'!Z68="","",'(入力順➀)基本情報入力シート'!Z68)</f>
        <v/>
      </c>
      <c r="R47" s="626" t="str">
        <f>IF('(入力順➀)基本情報入力シート'!AA68="","",'(入力順➀)基本情報入力シート'!AA68)</f>
        <v/>
      </c>
      <c r="S47" s="627"/>
      <c r="T47" s="628"/>
      <c r="U47" s="629" t="str">
        <f>IF(P47="","",VLOOKUP(P47,【参考】数式用!$A$5:$I$38,MATCH(T47,【参考】数式用!$H$4:$I$4,0)+7,0))</f>
        <v/>
      </c>
      <c r="V47" s="837"/>
      <c r="W47" s="237" t="s">
        <v>201</v>
      </c>
      <c r="X47" s="630"/>
      <c r="Y47" s="234" t="s">
        <v>202</v>
      </c>
      <c r="Z47" s="630"/>
      <c r="AA47" s="386" t="s">
        <v>203</v>
      </c>
      <c r="AB47" s="630"/>
      <c r="AC47" s="234" t="s">
        <v>202</v>
      </c>
      <c r="AD47" s="630"/>
      <c r="AE47" s="234" t="s">
        <v>204</v>
      </c>
      <c r="AF47" s="606" t="s">
        <v>205</v>
      </c>
      <c r="AG47" s="607" t="str">
        <f t="shared" si="5"/>
        <v/>
      </c>
      <c r="AH47" s="608" t="s">
        <v>206</v>
      </c>
      <c r="AI47" s="609" t="str">
        <f t="shared" si="8"/>
        <v/>
      </c>
      <c r="AJ47" s="192"/>
      <c r="AK47" s="631" t="str">
        <f t="shared" si="6"/>
        <v>○</v>
      </c>
      <c r="AL47" s="632" t="str">
        <f t="shared" si="7"/>
        <v/>
      </c>
      <c r="AM47" s="633"/>
      <c r="AN47" s="633"/>
      <c r="AO47" s="633"/>
      <c r="AP47" s="633"/>
      <c r="AQ47" s="633"/>
      <c r="AR47" s="633"/>
      <c r="AS47" s="633"/>
      <c r="AT47" s="633"/>
      <c r="AU47" s="634"/>
    </row>
    <row r="48" spans="1:47" ht="33" customHeight="1" thickBot="1">
      <c r="A48" s="592">
        <f t="shared" si="2"/>
        <v>37</v>
      </c>
      <c r="B48" s="593" t="str">
        <f>IF('(入力順➀)基本情報入力シート'!C69="","",'(入力順➀)基本情報入力シート'!C69)</f>
        <v/>
      </c>
      <c r="C48" s="594" t="str">
        <f>IF('(入力順➀)基本情報入力シート'!D69="","",'(入力順➀)基本情報入力シート'!D69)</f>
        <v/>
      </c>
      <c r="D48" s="595" t="str">
        <f>IF('(入力順➀)基本情報入力シート'!E69="","",'(入力順➀)基本情報入力シート'!E69)</f>
        <v/>
      </c>
      <c r="E48" s="595" t="str">
        <f>IF('(入力順➀)基本情報入力シート'!F69="","",'(入力順➀)基本情報入力シート'!F69)</f>
        <v/>
      </c>
      <c r="F48" s="595" t="str">
        <f>IF('(入力順➀)基本情報入力シート'!G69="","",'(入力順➀)基本情報入力シート'!G69)</f>
        <v/>
      </c>
      <c r="G48" s="595" t="str">
        <f>IF('(入力順➀)基本情報入力シート'!H69="","",'(入力順➀)基本情報入力シート'!H69)</f>
        <v/>
      </c>
      <c r="H48" s="595" t="str">
        <f>IF('(入力順➀)基本情報入力シート'!I69="","",'(入力順➀)基本情報入力シート'!I69)</f>
        <v/>
      </c>
      <c r="I48" s="595" t="str">
        <f>IF('(入力順➀)基本情報入力シート'!J69="","",'(入力順➀)基本情報入力シート'!J69)</f>
        <v/>
      </c>
      <c r="J48" s="595" t="str">
        <f>IF('(入力順➀)基本情報入力シート'!K69="","",'(入力順➀)基本情報入力シート'!K69)</f>
        <v/>
      </c>
      <c r="K48" s="596" t="str">
        <f>IF('(入力順➀)基本情報入力シート'!L69="","",'(入力順➀)基本情報入力シート'!L69)</f>
        <v/>
      </c>
      <c r="L48" s="597" t="str">
        <f>IF('(入力順➀)基本情報入力シート'!M69="","",'(入力順➀)基本情報入力シート'!M69)</f>
        <v/>
      </c>
      <c r="M48" s="597" t="str">
        <f>IF('(入力順➀)基本情報入力シート'!R69="","",'(入力順➀)基本情報入力シート'!R69)</f>
        <v/>
      </c>
      <c r="N48" s="597" t="str">
        <f>IF('(入力順➀)基本情報入力シート'!W69="","",'(入力順➀)基本情報入力シート'!W69)</f>
        <v/>
      </c>
      <c r="O48" s="592" t="str">
        <f>IF('(入力順➀)基本情報入力シート'!X69="","",'(入力順➀)基本情報入力シート'!X69)</f>
        <v/>
      </c>
      <c r="P48" s="598" t="str">
        <f>IF('(入力順➀)基本情報入力シート'!Y69="","",'(入力順➀)基本情報入力シート'!Y69)</f>
        <v/>
      </c>
      <c r="Q48" s="599" t="str">
        <f>IF('(入力順➀)基本情報入力シート'!Z69="","",'(入力順➀)基本情報入力シート'!Z69)</f>
        <v/>
      </c>
      <c r="R48" s="626" t="str">
        <f>IF('(入力順➀)基本情報入力シート'!AA69="","",'(入力順➀)基本情報入力シート'!AA69)</f>
        <v/>
      </c>
      <c r="S48" s="627"/>
      <c r="T48" s="628"/>
      <c r="U48" s="629" t="str">
        <f>IF(P48="","",VLOOKUP(P48,【参考】数式用!$A$5:$I$38,MATCH(T48,【参考】数式用!$H$4:$I$4,0)+7,0))</f>
        <v/>
      </c>
      <c r="V48" s="837"/>
      <c r="W48" s="237" t="s">
        <v>201</v>
      </c>
      <c r="X48" s="630"/>
      <c r="Y48" s="234" t="s">
        <v>202</v>
      </c>
      <c r="Z48" s="630"/>
      <c r="AA48" s="386" t="s">
        <v>203</v>
      </c>
      <c r="AB48" s="630"/>
      <c r="AC48" s="234" t="s">
        <v>202</v>
      </c>
      <c r="AD48" s="630"/>
      <c r="AE48" s="234" t="s">
        <v>204</v>
      </c>
      <c r="AF48" s="606" t="s">
        <v>205</v>
      </c>
      <c r="AG48" s="607" t="str">
        <f t="shared" si="5"/>
        <v/>
      </c>
      <c r="AH48" s="608" t="s">
        <v>206</v>
      </c>
      <c r="AI48" s="609" t="str">
        <f t="shared" si="8"/>
        <v/>
      </c>
      <c r="AJ48" s="192"/>
      <c r="AK48" s="631" t="str">
        <f t="shared" si="6"/>
        <v>○</v>
      </c>
      <c r="AL48" s="632" t="str">
        <f t="shared" si="7"/>
        <v/>
      </c>
      <c r="AM48" s="633"/>
      <c r="AN48" s="633"/>
      <c r="AO48" s="633"/>
      <c r="AP48" s="633"/>
      <c r="AQ48" s="633"/>
      <c r="AR48" s="633"/>
      <c r="AS48" s="633"/>
      <c r="AT48" s="633"/>
      <c r="AU48" s="634"/>
    </row>
    <row r="49" spans="1:47" ht="33" customHeight="1" thickBot="1">
      <c r="A49" s="592">
        <f t="shared" si="2"/>
        <v>38</v>
      </c>
      <c r="B49" s="593" t="str">
        <f>IF('(入力順➀)基本情報入力シート'!C70="","",'(入力順➀)基本情報入力シート'!C70)</f>
        <v/>
      </c>
      <c r="C49" s="594" t="str">
        <f>IF('(入力順➀)基本情報入力シート'!D70="","",'(入力順➀)基本情報入力シート'!D70)</f>
        <v/>
      </c>
      <c r="D49" s="595" t="str">
        <f>IF('(入力順➀)基本情報入力シート'!E70="","",'(入力順➀)基本情報入力シート'!E70)</f>
        <v/>
      </c>
      <c r="E49" s="595" t="str">
        <f>IF('(入力順➀)基本情報入力シート'!F70="","",'(入力順➀)基本情報入力シート'!F70)</f>
        <v/>
      </c>
      <c r="F49" s="595" t="str">
        <f>IF('(入力順➀)基本情報入力シート'!G70="","",'(入力順➀)基本情報入力シート'!G70)</f>
        <v/>
      </c>
      <c r="G49" s="595" t="str">
        <f>IF('(入力順➀)基本情報入力シート'!H70="","",'(入力順➀)基本情報入力シート'!H70)</f>
        <v/>
      </c>
      <c r="H49" s="595" t="str">
        <f>IF('(入力順➀)基本情報入力シート'!I70="","",'(入力順➀)基本情報入力シート'!I70)</f>
        <v/>
      </c>
      <c r="I49" s="595" t="str">
        <f>IF('(入力順➀)基本情報入力シート'!J70="","",'(入力順➀)基本情報入力シート'!J70)</f>
        <v/>
      </c>
      <c r="J49" s="595" t="str">
        <f>IF('(入力順➀)基本情報入力シート'!K70="","",'(入力順➀)基本情報入力シート'!K70)</f>
        <v/>
      </c>
      <c r="K49" s="596" t="str">
        <f>IF('(入力順➀)基本情報入力シート'!L70="","",'(入力順➀)基本情報入力シート'!L70)</f>
        <v/>
      </c>
      <c r="L49" s="597" t="str">
        <f>IF('(入力順➀)基本情報入力シート'!M70="","",'(入力順➀)基本情報入力シート'!M70)</f>
        <v/>
      </c>
      <c r="M49" s="597" t="str">
        <f>IF('(入力順➀)基本情報入力シート'!R70="","",'(入力順➀)基本情報入力シート'!R70)</f>
        <v/>
      </c>
      <c r="N49" s="597" t="str">
        <f>IF('(入力順➀)基本情報入力シート'!W70="","",'(入力順➀)基本情報入力シート'!W70)</f>
        <v/>
      </c>
      <c r="O49" s="592" t="str">
        <f>IF('(入力順➀)基本情報入力シート'!X70="","",'(入力順➀)基本情報入力シート'!X70)</f>
        <v/>
      </c>
      <c r="P49" s="598" t="str">
        <f>IF('(入力順➀)基本情報入力シート'!Y70="","",'(入力順➀)基本情報入力シート'!Y70)</f>
        <v/>
      </c>
      <c r="Q49" s="599" t="str">
        <f>IF('(入力順➀)基本情報入力シート'!Z70="","",'(入力順➀)基本情報入力シート'!Z70)</f>
        <v/>
      </c>
      <c r="R49" s="626" t="str">
        <f>IF('(入力順➀)基本情報入力シート'!AA70="","",'(入力順➀)基本情報入力シート'!AA70)</f>
        <v/>
      </c>
      <c r="S49" s="627"/>
      <c r="T49" s="628"/>
      <c r="U49" s="629" t="str">
        <f>IF(P49="","",VLOOKUP(P49,【参考】数式用!$A$5:$I$38,MATCH(T49,【参考】数式用!$H$4:$I$4,0)+7,0))</f>
        <v/>
      </c>
      <c r="V49" s="837"/>
      <c r="W49" s="237" t="s">
        <v>201</v>
      </c>
      <c r="X49" s="630"/>
      <c r="Y49" s="234" t="s">
        <v>202</v>
      </c>
      <c r="Z49" s="630"/>
      <c r="AA49" s="386" t="s">
        <v>203</v>
      </c>
      <c r="AB49" s="630"/>
      <c r="AC49" s="234" t="s">
        <v>202</v>
      </c>
      <c r="AD49" s="630"/>
      <c r="AE49" s="234" t="s">
        <v>204</v>
      </c>
      <c r="AF49" s="606" t="s">
        <v>205</v>
      </c>
      <c r="AG49" s="607" t="str">
        <f t="shared" si="5"/>
        <v/>
      </c>
      <c r="AH49" s="608" t="s">
        <v>206</v>
      </c>
      <c r="AI49" s="609" t="str">
        <f t="shared" si="8"/>
        <v/>
      </c>
      <c r="AJ49" s="192"/>
      <c r="AK49" s="631" t="str">
        <f t="shared" si="6"/>
        <v>○</v>
      </c>
      <c r="AL49" s="632" t="str">
        <f t="shared" si="7"/>
        <v/>
      </c>
      <c r="AM49" s="633"/>
      <c r="AN49" s="633"/>
      <c r="AO49" s="633"/>
      <c r="AP49" s="633"/>
      <c r="AQ49" s="633"/>
      <c r="AR49" s="633"/>
      <c r="AS49" s="633"/>
      <c r="AT49" s="633"/>
      <c r="AU49" s="634"/>
    </row>
    <row r="50" spans="1:47" ht="33" customHeight="1" thickBot="1">
      <c r="A50" s="592">
        <f t="shared" si="2"/>
        <v>39</v>
      </c>
      <c r="B50" s="593" t="str">
        <f>IF('(入力順➀)基本情報入力シート'!C71="","",'(入力順➀)基本情報入力シート'!C71)</f>
        <v/>
      </c>
      <c r="C50" s="594" t="str">
        <f>IF('(入力順➀)基本情報入力シート'!D71="","",'(入力順➀)基本情報入力シート'!D71)</f>
        <v/>
      </c>
      <c r="D50" s="595" t="str">
        <f>IF('(入力順➀)基本情報入力シート'!E71="","",'(入力順➀)基本情報入力シート'!E71)</f>
        <v/>
      </c>
      <c r="E50" s="595" t="str">
        <f>IF('(入力順➀)基本情報入力シート'!F71="","",'(入力順➀)基本情報入力シート'!F71)</f>
        <v/>
      </c>
      <c r="F50" s="595" t="str">
        <f>IF('(入力順➀)基本情報入力シート'!G71="","",'(入力順➀)基本情報入力シート'!G71)</f>
        <v/>
      </c>
      <c r="G50" s="595" t="str">
        <f>IF('(入力順➀)基本情報入力シート'!H71="","",'(入力順➀)基本情報入力シート'!H71)</f>
        <v/>
      </c>
      <c r="H50" s="595" t="str">
        <f>IF('(入力順➀)基本情報入力シート'!I71="","",'(入力順➀)基本情報入力シート'!I71)</f>
        <v/>
      </c>
      <c r="I50" s="595" t="str">
        <f>IF('(入力順➀)基本情報入力シート'!J71="","",'(入力順➀)基本情報入力シート'!J71)</f>
        <v/>
      </c>
      <c r="J50" s="595" t="str">
        <f>IF('(入力順➀)基本情報入力シート'!K71="","",'(入力順➀)基本情報入力シート'!K71)</f>
        <v/>
      </c>
      <c r="K50" s="596" t="str">
        <f>IF('(入力順➀)基本情報入力シート'!L71="","",'(入力順➀)基本情報入力シート'!L71)</f>
        <v/>
      </c>
      <c r="L50" s="597" t="str">
        <f>IF('(入力順➀)基本情報入力シート'!M71="","",'(入力順➀)基本情報入力シート'!M71)</f>
        <v/>
      </c>
      <c r="M50" s="597" t="str">
        <f>IF('(入力順➀)基本情報入力シート'!R71="","",'(入力順➀)基本情報入力シート'!R71)</f>
        <v/>
      </c>
      <c r="N50" s="597" t="str">
        <f>IF('(入力順➀)基本情報入力シート'!W71="","",'(入力順➀)基本情報入力シート'!W71)</f>
        <v/>
      </c>
      <c r="O50" s="592" t="str">
        <f>IF('(入力順➀)基本情報入力シート'!X71="","",'(入力順➀)基本情報入力シート'!X71)</f>
        <v/>
      </c>
      <c r="P50" s="598" t="str">
        <f>IF('(入力順➀)基本情報入力シート'!Y71="","",'(入力順➀)基本情報入力シート'!Y71)</f>
        <v/>
      </c>
      <c r="Q50" s="599" t="str">
        <f>IF('(入力順➀)基本情報入力シート'!Z71="","",'(入力順➀)基本情報入力シート'!Z71)</f>
        <v/>
      </c>
      <c r="R50" s="626" t="str">
        <f>IF('(入力順➀)基本情報入力シート'!AA71="","",'(入力順➀)基本情報入力シート'!AA71)</f>
        <v/>
      </c>
      <c r="S50" s="627"/>
      <c r="T50" s="628"/>
      <c r="U50" s="629" t="str">
        <f>IF(P50="","",VLOOKUP(P50,【参考】数式用!$A$5:$I$38,MATCH(T50,【参考】数式用!$H$4:$I$4,0)+7,0))</f>
        <v/>
      </c>
      <c r="V50" s="837"/>
      <c r="W50" s="237" t="s">
        <v>201</v>
      </c>
      <c r="X50" s="630"/>
      <c r="Y50" s="234" t="s">
        <v>202</v>
      </c>
      <c r="Z50" s="630"/>
      <c r="AA50" s="386" t="s">
        <v>203</v>
      </c>
      <c r="AB50" s="630"/>
      <c r="AC50" s="234" t="s">
        <v>202</v>
      </c>
      <c r="AD50" s="630"/>
      <c r="AE50" s="234" t="s">
        <v>204</v>
      </c>
      <c r="AF50" s="606" t="s">
        <v>205</v>
      </c>
      <c r="AG50" s="607" t="str">
        <f t="shared" si="5"/>
        <v/>
      </c>
      <c r="AH50" s="608" t="s">
        <v>206</v>
      </c>
      <c r="AI50" s="609" t="str">
        <f t="shared" si="8"/>
        <v/>
      </c>
      <c r="AJ50" s="192"/>
      <c r="AK50" s="631" t="str">
        <f t="shared" si="6"/>
        <v>○</v>
      </c>
      <c r="AL50" s="632" t="str">
        <f t="shared" si="7"/>
        <v/>
      </c>
      <c r="AM50" s="633"/>
      <c r="AN50" s="633"/>
      <c r="AO50" s="633"/>
      <c r="AP50" s="633"/>
      <c r="AQ50" s="633"/>
      <c r="AR50" s="633"/>
      <c r="AS50" s="633"/>
      <c r="AT50" s="633"/>
      <c r="AU50" s="634"/>
    </row>
    <row r="51" spans="1:47" ht="33" customHeight="1" thickBot="1">
      <c r="A51" s="592">
        <f t="shared" si="2"/>
        <v>40</v>
      </c>
      <c r="B51" s="593" t="str">
        <f>IF('(入力順➀)基本情報入力シート'!C72="","",'(入力順➀)基本情報入力シート'!C72)</f>
        <v/>
      </c>
      <c r="C51" s="594" t="str">
        <f>IF('(入力順➀)基本情報入力シート'!D72="","",'(入力順➀)基本情報入力シート'!D72)</f>
        <v/>
      </c>
      <c r="D51" s="595" t="str">
        <f>IF('(入力順➀)基本情報入力シート'!E72="","",'(入力順➀)基本情報入力シート'!E72)</f>
        <v/>
      </c>
      <c r="E51" s="595" t="str">
        <f>IF('(入力順➀)基本情報入力シート'!F72="","",'(入力順➀)基本情報入力シート'!F72)</f>
        <v/>
      </c>
      <c r="F51" s="595" t="str">
        <f>IF('(入力順➀)基本情報入力シート'!G72="","",'(入力順➀)基本情報入力シート'!G72)</f>
        <v/>
      </c>
      <c r="G51" s="595" t="str">
        <f>IF('(入力順➀)基本情報入力シート'!H72="","",'(入力順➀)基本情報入力シート'!H72)</f>
        <v/>
      </c>
      <c r="H51" s="595" t="str">
        <f>IF('(入力順➀)基本情報入力シート'!I72="","",'(入力順➀)基本情報入力シート'!I72)</f>
        <v/>
      </c>
      <c r="I51" s="595" t="str">
        <f>IF('(入力順➀)基本情報入力シート'!J72="","",'(入力順➀)基本情報入力シート'!J72)</f>
        <v/>
      </c>
      <c r="J51" s="595" t="str">
        <f>IF('(入力順➀)基本情報入力シート'!K72="","",'(入力順➀)基本情報入力シート'!K72)</f>
        <v/>
      </c>
      <c r="K51" s="596" t="str">
        <f>IF('(入力順➀)基本情報入力シート'!L72="","",'(入力順➀)基本情報入力シート'!L72)</f>
        <v/>
      </c>
      <c r="L51" s="597" t="str">
        <f>IF('(入力順➀)基本情報入力シート'!M72="","",'(入力順➀)基本情報入力シート'!M72)</f>
        <v/>
      </c>
      <c r="M51" s="597" t="str">
        <f>IF('(入力順➀)基本情報入力シート'!R72="","",'(入力順➀)基本情報入力シート'!R72)</f>
        <v/>
      </c>
      <c r="N51" s="597" t="str">
        <f>IF('(入力順➀)基本情報入力シート'!W72="","",'(入力順➀)基本情報入力シート'!W72)</f>
        <v/>
      </c>
      <c r="O51" s="592" t="str">
        <f>IF('(入力順➀)基本情報入力シート'!X72="","",'(入力順➀)基本情報入力シート'!X72)</f>
        <v/>
      </c>
      <c r="P51" s="598" t="str">
        <f>IF('(入力順➀)基本情報入力シート'!Y72="","",'(入力順➀)基本情報入力シート'!Y72)</f>
        <v/>
      </c>
      <c r="Q51" s="599" t="str">
        <f>IF('(入力順➀)基本情報入力シート'!Z72="","",'(入力順➀)基本情報入力シート'!Z72)</f>
        <v/>
      </c>
      <c r="R51" s="626" t="str">
        <f>IF('(入力順➀)基本情報入力シート'!AA72="","",'(入力順➀)基本情報入力シート'!AA72)</f>
        <v/>
      </c>
      <c r="S51" s="627"/>
      <c r="T51" s="628"/>
      <c r="U51" s="629" t="str">
        <f>IF(P51="","",VLOOKUP(P51,【参考】数式用!$A$5:$I$38,MATCH(T51,【参考】数式用!$H$4:$I$4,0)+7,0))</f>
        <v/>
      </c>
      <c r="V51" s="837"/>
      <c r="W51" s="237" t="s">
        <v>201</v>
      </c>
      <c r="X51" s="630"/>
      <c r="Y51" s="234" t="s">
        <v>202</v>
      </c>
      <c r="Z51" s="630"/>
      <c r="AA51" s="386" t="s">
        <v>203</v>
      </c>
      <c r="AB51" s="630"/>
      <c r="AC51" s="234" t="s">
        <v>202</v>
      </c>
      <c r="AD51" s="630"/>
      <c r="AE51" s="234" t="s">
        <v>204</v>
      </c>
      <c r="AF51" s="606" t="s">
        <v>205</v>
      </c>
      <c r="AG51" s="607" t="str">
        <f t="shared" si="5"/>
        <v/>
      </c>
      <c r="AH51" s="608" t="s">
        <v>206</v>
      </c>
      <c r="AI51" s="609" t="str">
        <f t="shared" si="8"/>
        <v/>
      </c>
      <c r="AJ51" s="192"/>
      <c r="AK51" s="631" t="str">
        <f t="shared" si="6"/>
        <v>○</v>
      </c>
      <c r="AL51" s="632" t="str">
        <f t="shared" si="7"/>
        <v/>
      </c>
      <c r="AM51" s="633"/>
      <c r="AN51" s="633"/>
      <c r="AO51" s="633"/>
      <c r="AP51" s="633"/>
      <c r="AQ51" s="633"/>
      <c r="AR51" s="633"/>
      <c r="AS51" s="633"/>
      <c r="AT51" s="633"/>
      <c r="AU51" s="634"/>
    </row>
    <row r="52" spans="1:47" ht="33" customHeight="1" thickBot="1">
      <c r="A52" s="592">
        <f t="shared" si="2"/>
        <v>41</v>
      </c>
      <c r="B52" s="593" t="str">
        <f>IF('(入力順➀)基本情報入力シート'!C73="","",'(入力順➀)基本情報入力シート'!C73)</f>
        <v/>
      </c>
      <c r="C52" s="594" t="str">
        <f>IF('(入力順➀)基本情報入力シート'!D73="","",'(入力順➀)基本情報入力シート'!D73)</f>
        <v/>
      </c>
      <c r="D52" s="595" t="str">
        <f>IF('(入力順➀)基本情報入力シート'!E73="","",'(入力順➀)基本情報入力シート'!E73)</f>
        <v/>
      </c>
      <c r="E52" s="595" t="str">
        <f>IF('(入力順➀)基本情報入力シート'!F73="","",'(入力順➀)基本情報入力シート'!F73)</f>
        <v/>
      </c>
      <c r="F52" s="595" t="str">
        <f>IF('(入力順➀)基本情報入力シート'!G73="","",'(入力順➀)基本情報入力シート'!G73)</f>
        <v/>
      </c>
      <c r="G52" s="595" t="str">
        <f>IF('(入力順➀)基本情報入力シート'!H73="","",'(入力順➀)基本情報入力シート'!H73)</f>
        <v/>
      </c>
      <c r="H52" s="595" t="str">
        <f>IF('(入力順➀)基本情報入力シート'!I73="","",'(入力順➀)基本情報入力シート'!I73)</f>
        <v/>
      </c>
      <c r="I52" s="595" t="str">
        <f>IF('(入力順➀)基本情報入力シート'!J73="","",'(入力順➀)基本情報入力シート'!J73)</f>
        <v/>
      </c>
      <c r="J52" s="595" t="str">
        <f>IF('(入力順➀)基本情報入力シート'!K73="","",'(入力順➀)基本情報入力シート'!K73)</f>
        <v/>
      </c>
      <c r="K52" s="596" t="str">
        <f>IF('(入力順➀)基本情報入力シート'!L73="","",'(入力順➀)基本情報入力シート'!L73)</f>
        <v/>
      </c>
      <c r="L52" s="597" t="str">
        <f>IF('(入力順➀)基本情報入力シート'!M73="","",'(入力順➀)基本情報入力シート'!M73)</f>
        <v/>
      </c>
      <c r="M52" s="597" t="str">
        <f>IF('(入力順➀)基本情報入力シート'!R73="","",'(入力順➀)基本情報入力シート'!R73)</f>
        <v/>
      </c>
      <c r="N52" s="597" t="str">
        <f>IF('(入力順➀)基本情報入力シート'!W73="","",'(入力順➀)基本情報入力シート'!W73)</f>
        <v/>
      </c>
      <c r="O52" s="592" t="str">
        <f>IF('(入力順➀)基本情報入力シート'!X73="","",'(入力順➀)基本情報入力シート'!X73)</f>
        <v/>
      </c>
      <c r="P52" s="598" t="str">
        <f>IF('(入力順➀)基本情報入力シート'!Y73="","",'(入力順➀)基本情報入力シート'!Y73)</f>
        <v/>
      </c>
      <c r="Q52" s="599" t="str">
        <f>IF('(入力順➀)基本情報入力シート'!Z73="","",'(入力順➀)基本情報入力シート'!Z73)</f>
        <v/>
      </c>
      <c r="R52" s="626" t="str">
        <f>IF('(入力順➀)基本情報入力シート'!AA73="","",'(入力順➀)基本情報入力シート'!AA73)</f>
        <v/>
      </c>
      <c r="S52" s="627"/>
      <c r="T52" s="628"/>
      <c r="U52" s="629" t="str">
        <f>IF(P52="","",VLOOKUP(P52,【参考】数式用!$A$5:$I$38,MATCH(T52,【参考】数式用!$H$4:$I$4,0)+7,0))</f>
        <v/>
      </c>
      <c r="V52" s="837"/>
      <c r="W52" s="237" t="s">
        <v>201</v>
      </c>
      <c r="X52" s="630"/>
      <c r="Y52" s="234" t="s">
        <v>202</v>
      </c>
      <c r="Z52" s="630"/>
      <c r="AA52" s="386" t="s">
        <v>203</v>
      </c>
      <c r="AB52" s="630"/>
      <c r="AC52" s="234" t="s">
        <v>202</v>
      </c>
      <c r="AD52" s="630"/>
      <c r="AE52" s="234" t="s">
        <v>204</v>
      </c>
      <c r="AF52" s="606" t="s">
        <v>205</v>
      </c>
      <c r="AG52" s="607" t="str">
        <f t="shared" si="5"/>
        <v/>
      </c>
      <c r="AH52" s="608" t="s">
        <v>206</v>
      </c>
      <c r="AI52" s="609" t="str">
        <f t="shared" si="8"/>
        <v/>
      </c>
      <c r="AJ52" s="192"/>
      <c r="AK52" s="631" t="str">
        <f t="shared" si="6"/>
        <v>○</v>
      </c>
      <c r="AL52" s="632" t="str">
        <f t="shared" si="7"/>
        <v/>
      </c>
      <c r="AM52" s="633"/>
      <c r="AN52" s="633"/>
      <c r="AO52" s="633"/>
      <c r="AP52" s="633"/>
      <c r="AQ52" s="633"/>
      <c r="AR52" s="633"/>
      <c r="AS52" s="633"/>
      <c r="AT52" s="633"/>
      <c r="AU52" s="634"/>
    </row>
    <row r="53" spans="1:47" ht="33" customHeight="1" thickBot="1">
      <c r="A53" s="592">
        <f t="shared" si="2"/>
        <v>42</v>
      </c>
      <c r="B53" s="593" t="str">
        <f>IF('(入力順➀)基本情報入力シート'!C74="","",'(入力順➀)基本情報入力シート'!C74)</f>
        <v/>
      </c>
      <c r="C53" s="594" t="str">
        <f>IF('(入力順➀)基本情報入力シート'!D74="","",'(入力順➀)基本情報入力シート'!D74)</f>
        <v/>
      </c>
      <c r="D53" s="595" t="str">
        <f>IF('(入力順➀)基本情報入力シート'!E74="","",'(入力順➀)基本情報入力シート'!E74)</f>
        <v/>
      </c>
      <c r="E53" s="595" t="str">
        <f>IF('(入力順➀)基本情報入力シート'!F74="","",'(入力順➀)基本情報入力シート'!F74)</f>
        <v/>
      </c>
      <c r="F53" s="595" t="str">
        <f>IF('(入力順➀)基本情報入力シート'!G74="","",'(入力順➀)基本情報入力シート'!G74)</f>
        <v/>
      </c>
      <c r="G53" s="595" t="str">
        <f>IF('(入力順➀)基本情報入力シート'!H74="","",'(入力順➀)基本情報入力シート'!H74)</f>
        <v/>
      </c>
      <c r="H53" s="595" t="str">
        <f>IF('(入力順➀)基本情報入力シート'!I74="","",'(入力順➀)基本情報入力シート'!I74)</f>
        <v/>
      </c>
      <c r="I53" s="595" t="str">
        <f>IF('(入力順➀)基本情報入力シート'!J74="","",'(入力順➀)基本情報入力シート'!J74)</f>
        <v/>
      </c>
      <c r="J53" s="595" t="str">
        <f>IF('(入力順➀)基本情報入力シート'!K74="","",'(入力順➀)基本情報入力シート'!K74)</f>
        <v/>
      </c>
      <c r="K53" s="596" t="str">
        <f>IF('(入力順➀)基本情報入力シート'!L74="","",'(入力順➀)基本情報入力シート'!L74)</f>
        <v/>
      </c>
      <c r="L53" s="597" t="str">
        <f>IF('(入力順➀)基本情報入力シート'!M74="","",'(入力順➀)基本情報入力シート'!M74)</f>
        <v/>
      </c>
      <c r="M53" s="597" t="str">
        <f>IF('(入力順➀)基本情報入力シート'!R74="","",'(入力順➀)基本情報入力シート'!R74)</f>
        <v/>
      </c>
      <c r="N53" s="597" t="str">
        <f>IF('(入力順➀)基本情報入力シート'!W74="","",'(入力順➀)基本情報入力シート'!W74)</f>
        <v/>
      </c>
      <c r="O53" s="592" t="str">
        <f>IF('(入力順➀)基本情報入力シート'!X74="","",'(入力順➀)基本情報入力シート'!X74)</f>
        <v/>
      </c>
      <c r="P53" s="598" t="str">
        <f>IF('(入力順➀)基本情報入力シート'!Y74="","",'(入力順➀)基本情報入力シート'!Y74)</f>
        <v/>
      </c>
      <c r="Q53" s="599" t="str">
        <f>IF('(入力順➀)基本情報入力シート'!Z74="","",'(入力順➀)基本情報入力シート'!Z74)</f>
        <v/>
      </c>
      <c r="R53" s="626" t="str">
        <f>IF('(入力順➀)基本情報入力シート'!AA74="","",'(入力順➀)基本情報入力シート'!AA74)</f>
        <v/>
      </c>
      <c r="S53" s="627"/>
      <c r="T53" s="628"/>
      <c r="U53" s="629" t="str">
        <f>IF(P53="","",VLOOKUP(P53,【参考】数式用!$A$5:$I$38,MATCH(T53,【参考】数式用!$H$4:$I$4,0)+7,0))</f>
        <v/>
      </c>
      <c r="V53" s="837"/>
      <c r="W53" s="237" t="s">
        <v>201</v>
      </c>
      <c r="X53" s="630"/>
      <c r="Y53" s="234" t="s">
        <v>202</v>
      </c>
      <c r="Z53" s="630"/>
      <c r="AA53" s="386" t="s">
        <v>203</v>
      </c>
      <c r="AB53" s="630"/>
      <c r="AC53" s="234" t="s">
        <v>202</v>
      </c>
      <c r="AD53" s="630"/>
      <c r="AE53" s="234" t="s">
        <v>204</v>
      </c>
      <c r="AF53" s="606" t="s">
        <v>205</v>
      </c>
      <c r="AG53" s="607" t="str">
        <f t="shared" si="5"/>
        <v/>
      </c>
      <c r="AH53" s="608" t="s">
        <v>206</v>
      </c>
      <c r="AI53" s="609" t="str">
        <f t="shared" si="8"/>
        <v/>
      </c>
      <c r="AJ53" s="192"/>
      <c r="AK53" s="631" t="str">
        <f t="shared" si="6"/>
        <v>○</v>
      </c>
      <c r="AL53" s="632" t="str">
        <f t="shared" si="7"/>
        <v/>
      </c>
      <c r="AM53" s="633"/>
      <c r="AN53" s="633"/>
      <c r="AO53" s="633"/>
      <c r="AP53" s="633"/>
      <c r="AQ53" s="633"/>
      <c r="AR53" s="633"/>
      <c r="AS53" s="633"/>
      <c r="AT53" s="633"/>
      <c r="AU53" s="634"/>
    </row>
    <row r="54" spans="1:47" ht="33" customHeight="1" thickBot="1">
      <c r="A54" s="592">
        <f t="shared" si="2"/>
        <v>43</v>
      </c>
      <c r="B54" s="593" t="str">
        <f>IF('(入力順➀)基本情報入力シート'!C75="","",'(入力順➀)基本情報入力シート'!C75)</f>
        <v/>
      </c>
      <c r="C54" s="594" t="str">
        <f>IF('(入力順➀)基本情報入力シート'!D75="","",'(入力順➀)基本情報入力シート'!D75)</f>
        <v/>
      </c>
      <c r="D54" s="595" t="str">
        <f>IF('(入力順➀)基本情報入力シート'!E75="","",'(入力順➀)基本情報入力シート'!E75)</f>
        <v/>
      </c>
      <c r="E54" s="595" t="str">
        <f>IF('(入力順➀)基本情報入力シート'!F75="","",'(入力順➀)基本情報入力シート'!F75)</f>
        <v/>
      </c>
      <c r="F54" s="595" t="str">
        <f>IF('(入力順➀)基本情報入力シート'!G75="","",'(入力順➀)基本情報入力シート'!G75)</f>
        <v/>
      </c>
      <c r="G54" s="595" t="str">
        <f>IF('(入力順➀)基本情報入力シート'!H75="","",'(入力順➀)基本情報入力シート'!H75)</f>
        <v/>
      </c>
      <c r="H54" s="595" t="str">
        <f>IF('(入力順➀)基本情報入力シート'!I75="","",'(入力順➀)基本情報入力シート'!I75)</f>
        <v/>
      </c>
      <c r="I54" s="595" t="str">
        <f>IF('(入力順➀)基本情報入力シート'!J75="","",'(入力順➀)基本情報入力シート'!J75)</f>
        <v/>
      </c>
      <c r="J54" s="595" t="str">
        <f>IF('(入力順➀)基本情報入力シート'!K75="","",'(入力順➀)基本情報入力シート'!K75)</f>
        <v/>
      </c>
      <c r="K54" s="596" t="str">
        <f>IF('(入力順➀)基本情報入力シート'!L75="","",'(入力順➀)基本情報入力シート'!L75)</f>
        <v/>
      </c>
      <c r="L54" s="597" t="str">
        <f>IF('(入力順➀)基本情報入力シート'!M75="","",'(入力順➀)基本情報入力シート'!M75)</f>
        <v/>
      </c>
      <c r="M54" s="597" t="str">
        <f>IF('(入力順➀)基本情報入力シート'!R75="","",'(入力順➀)基本情報入力シート'!R75)</f>
        <v/>
      </c>
      <c r="N54" s="597" t="str">
        <f>IF('(入力順➀)基本情報入力シート'!W75="","",'(入力順➀)基本情報入力シート'!W75)</f>
        <v/>
      </c>
      <c r="O54" s="592" t="str">
        <f>IF('(入力順➀)基本情報入力シート'!X75="","",'(入力順➀)基本情報入力シート'!X75)</f>
        <v/>
      </c>
      <c r="P54" s="598" t="str">
        <f>IF('(入力順➀)基本情報入力シート'!Y75="","",'(入力順➀)基本情報入力シート'!Y75)</f>
        <v/>
      </c>
      <c r="Q54" s="599" t="str">
        <f>IF('(入力順➀)基本情報入力シート'!Z75="","",'(入力順➀)基本情報入力シート'!Z75)</f>
        <v/>
      </c>
      <c r="R54" s="626" t="str">
        <f>IF('(入力順➀)基本情報入力シート'!AA75="","",'(入力順➀)基本情報入力シート'!AA75)</f>
        <v/>
      </c>
      <c r="S54" s="627"/>
      <c r="T54" s="628"/>
      <c r="U54" s="629" t="str">
        <f>IF(P54="","",VLOOKUP(P54,【参考】数式用!$A$5:$I$38,MATCH(T54,【参考】数式用!$H$4:$I$4,0)+7,0))</f>
        <v/>
      </c>
      <c r="V54" s="837"/>
      <c r="W54" s="237" t="s">
        <v>201</v>
      </c>
      <c r="X54" s="630"/>
      <c r="Y54" s="234" t="s">
        <v>202</v>
      </c>
      <c r="Z54" s="630"/>
      <c r="AA54" s="386" t="s">
        <v>203</v>
      </c>
      <c r="AB54" s="630"/>
      <c r="AC54" s="234" t="s">
        <v>202</v>
      </c>
      <c r="AD54" s="630"/>
      <c r="AE54" s="234" t="s">
        <v>204</v>
      </c>
      <c r="AF54" s="606" t="s">
        <v>205</v>
      </c>
      <c r="AG54" s="607" t="str">
        <f t="shared" si="5"/>
        <v/>
      </c>
      <c r="AH54" s="608" t="s">
        <v>206</v>
      </c>
      <c r="AI54" s="609" t="str">
        <f t="shared" si="8"/>
        <v/>
      </c>
      <c r="AJ54" s="192"/>
      <c r="AK54" s="631" t="str">
        <f t="shared" si="6"/>
        <v>○</v>
      </c>
      <c r="AL54" s="632" t="str">
        <f t="shared" si="7"/>
        <v/>
      </c>
      <c r="AM54" s="633"/>
      <c r="AN54" s="633"/>
      <c r="AO54" s="633"/>
      <c r="AP54" s="633"/>
      <c r="AQ54" s="633"/>
      <c r="AR54" s="633"/>
      <c r="AS54" s="633"/>
      <c r="AT54" s="633"/>
      <c r="AU54" s="634"/>
    </row>
    <row r="55" spans="1:47" ht="33" customHeight="1" thickBot="1">
      <c r="A55" s="592">
        <f t="shared" si="2"/>
        <v>44</v>
      </c>
      <c r="B55" s="593" t="str">
        <f>IF('(入力順➀)基本情報入力シート'!C76="","",'(入力順➀)基本情報入力シート'!C76)</f>
        <v/>
      </c>
      <c r="C55" s="594" t="str">
        <f>IF('(入力順➀)基本情報入力シート'!D76="","",'(入力順➀)基本情報入力シート'!D76)</f>
        <v/>
      </c>
      <c r="D55" s="595" t="str">
        <f>IF('(入力順➀)基本情報入力シート'!E76="","",'(入力順➀)基本情報入力シート'!E76)</f>
        <v/>
      </c>
      <c r="E55" s="595" t="str">
        <f>IF('(入力順➀)基本情報入力シート'!F76="","",'(入力順➀)基本情報入力シート'!F76)</f>
        <v/>
      </c>
      <c r="F55" s="595" t="str">
        <f>IF('(入力順➀)基本情報入力シート'!G76="","",'(入力順➀)基本情報入力シート'!G76)</f>
        <v/>
      </c>
      <c r="G55" s="595" t="str">
        <f>IF('(入力順➀)基本情報入力シート'!H76="","",'(入力順➀)基本情報入力シート'!H76)</f>
        <v/>
      </c>
      <c r="H55" s="595" t="str">
        <f>IF('(入力順➀)基本情報入力シート'!I76="","",'(入力順➀)基本情報入力シート'!I76)</f>
        <v/>
      </c>
      <c r="I55" s="595" t="str">
        <f>IF('(入力順➀)基本情報入力シート'!J76="","",'(入力順➀)基本情報入力シート'!J76)</f>
        <v/>
      </c>
      <c r="J55" s="595" t="str">
        <f>IF('(入力順➀)基本情報入力シート'!K76="","",'(入力順➀)基本情報入力シート'!K76)</f>
        <v/>
      </c>
      <c r="K55" s="596" t="str">
        <f>IF('(入力順➀)基本情報入力シート'!L76="","",'(入力順➀)基本情報入力シート'!L76)</f>
        <v/>
      </c>
      <c r="L55" s="597" t="str">
        <f>IF('(入力順➀)基本情報入力シート'!M76="","",'(入力順➀)基本情報入力シート'!M76)</f>
        <v/>
      </c>
      <c r="M55" s="597" t="str">
        <f>IF('(入力順➀)基本情報入力シート'!R76="","",'(入力順➀)基本情報入力シート'!R76)</f>
        <v/>
      </c>
      <c r="N55" s="597" t="str">
        <f>IF('(入力順➀)基本情報入力シート'!W76="","",'(入力順➀)基本情報入力シート'!W76)</f>
        <v/>
      </c>
      <c r="O55" s="592" t="str">
        <f>IF('(入力順➀)基本情報入力シート'!X76="","",'(入力順➀)基本情報入力シート'!X76)</f>
        <v/>
      </c>
      <c r="P55" s="598" t="str">
        <f>IF('(入力順➀)基本情報入力シート'!Y76="","",'(入力順➀)基本情報入力シート'!Y76)</f>
        <v/>
      </c>
      <c r="Q55" s="599" t="str">
        <f>IF('(入力順➀)基本情報入力シート'!Z76="","",'(入力順➀)基本情報入力シート'!Z76)</f>
        <v/>
      </c>
      <c r="R55" s="626" t="str">
        <f>IF('(入力順➀)基本情報入力シート'!AA76="","",'(入力順➀)基本情報入力シート'!AA76)</f>
        <v/>
      </c>
      <c r="S55" s="627"/>
      <c r="T55" s="628"/>
      <c r="U55" s="629" t="str">
        <f>IF(P55="","",VLOOKUP(P55,【参考】数式用!$A$5:$I$38,MATCH(T55,【参考】数式用!$H$4:$I$4,0)+7,0))</f>
        <v/>
      </c>
      <c r="V55" s="837"/>
      <c r="W55" s="237" t="s">
        <v>201</v>
      </c>
      <c r="X55" s="630"/>
      <c r="Y55" s="234" t="s">
        <v>202</v>
      </c>
      <c r="Z55" s="630"/>
      <c r="AA55" s="386" t="s">
        <v>203</v>
      </c>
      <c r="AB55" s="630"/>
      <c r="AC55" s="234" t="s">
        <v>202</v>
      </c>
      <c r="AD55" s="630"/>
      <c r="AE55" s="234" t="s">
        <v>204</v>
      </c>
      <c r="AF55" s="606" t="s">
        <v>205</v>
      </c>
      <c r="AG55" s="607" t="str">
        <f t="shared" si="5"/>
        <v/>
      </c>
      <c r="AH55" s="608" t="s">
        <v>206</v>
      </c>
      <c r="AI55" s="609" t="str">
        <f t="shared" si="8"/>
        <v/>
      </c>
      <c r="AJ55" s="192"/>
      <c r="AK55" s="631" t="str">
        <f t="shared" si="6"/>
        <v>○</v>
      </c>
      <c r="AL55" s="632" t="str">
        <f t="shared" si="7"/>
        <v/>
      </c>
      <c r="AM55" s="633"/>
      <c r="AN55" s="633"/>
      <c r="AO55" s="633"/>
      <c r="AP55" s="633"/>
      <c r="AQ55" s="633"/>
      <c r="AR55" s="633"/>
      <c r="AS55" s="633"/>
      <c r="AT55" s="633"/>
      <c r="AU55" s="634"/>
    </row>
    <row r="56" spans="1:47" ht="33" customHeight="1" thickBot="1">
      <c r="A56" s="592">
        <f t="shared" si="2"/>
        <v>45</v>
      </c>
      <c r="B56" s="593" t="str">
        <f>IF('(入力順➀)基本情報入力シート'!C77="","",'(入力順➀)基本情報入力シート'!C77)</f>
        <v/>
      </c>
      <c r="C56" s="594" t="str">
        <f>IF('(入力順➀)基本情報入力シート'!D77="","",'(入力順➀)基本情報入力シート'!D77)</f>
        <v/>
      </c>
      <c r="D56" s="595" t="str">
        <f>IF('(入力順➀)基本情報入力シート'!E77="","",'(入力順➀)基本情報入力シート'!E77)</f>
        <v/>
      </c>
      <c r="E56" s="595" t="str">
        <f>IF('(入力順➀)基本情報入力シート'!F77="","",'(入力順➀)基本情報入力シート'!F77)</f>
        <v/>
      </c>
      <c r="F56" s="595" t="str">
        <f>IF('(入力順➀)基本情報入力シート'!G77="","",'(入力順➀)基本情報入力シート'!G77)</f>
        <v/>
      </c>
      <c r="G56" s="595" t="str">
        <f>IF('(入力順➀)基本情報入力シート'!H77="","",'(入力順➀)基本情報入力シート'!H77)</f>
        <v/>
      </c>
      <c r="H56" s="595" t="str">
        <f>IF('(入力順➀)基本情報入力シート'!I77="","",'(入力順➀)基本情報入力シート'!I77)</f>
        <v/>
      </c>
      <c r="I56" s="595" t="str">
        <f>IF('(入力順➀)基本情報入力シート'!J77="","",'(入力順➀)基本情報入力シート'!J77)</f>
        <v/>
      </c>
      <c r="J56" s="595" t="str">
        <f>IF('(入力順➀)基本情報入力シート'!K77="","",'(入力順➀)基本情報入力シート'!K77)</f>
        <v/>
      </c>
      <c r="K56" s="596" t="str">
        <f>IF('(入力順➀)基本情報入力シート'!L77="","",'(入力順➀)基本情報入力シート'!L77)</f>
        <v/>
      </c>
      <c r="L56" s="597" t="str">
        <f>IF('(入力順➀)基本情報入力シート'!M77="","",'(入力順➀)基本情報入力シート'!M77)</f>
        <v/>
      </c>
      <c r="M56" s="597" t="str">
        <f>IF('(入力順➀)基本情報入力シート'!R77="","",'(入力順➀)基本情報入力シート'!R77)</f>
        <v/>
      </c>
      <c r="N56" s="597" t="str">
        <f>IF('(入力順➀)基本情報入力シート'!W77="","",'(入力順➀)基本情報入力シート'!W77)</f>
        <v/>
      </c>
      <c r="O56" s="592" t="str">
        <f>IF('(入力順➀)基本情報入力シート'!X77="","",'(入力順➀)基本情報入力シート'!X77)</f>
        <v/>
      </c>
      <c r="P56" s="598" t="str">
        <f>IF('(入力順➀)基本情報入力シート'!Y77="","",'(入力順➀)基本情報入力シート'!Y77)</f>
        <v/>
      </c>
      <c r="Q56" s="599" t="str">
        <f>IF('(入力順➀)基本情報入力シート'!Z77="","",'(入力順➀)基本情報入力シート'!Z77)</f>
        <v/>
      </c>
      <c r="R56" s="626" t="str">
        <f>IF('(入力順➀)基本情報入力シート'!AA77="","",'(入力順➀)基本情報入力シート'!AA77)</f>
        <v/>
      </c>
      <c r="S56" s="627"/>
      <c r="T56" s="628"/>
      <c r="U56" s="629" t="str">
        <f>IF(P56="","",VLOOKUP(P56,【参考】数式用!$A$5:$I$38,MATCH(T56,【参考】数式用!$H$4:$I$4,0)+7,0))</f>
        <v/>
      </c>
      <c r="V56" s="837"/>
      <c r="W56" s="237" t="s">
        <v>201</v>
      </c>
      <c r="X56" s="630"/>
      <c r="Y56" s="234" t="s">
        <v>202</v>
      </c>
      <c r="Z56" s="630"/>
      <c r="AA56" s="386" t="s">
        <v>203</v>
      </c>
      <c r="AB56" s="630"/>
      <c r="AC56" s="234" t="s">
        <v>202</v>
      </c>
      <c r="AD56" s="630"/>
      <c r="AE56" s="234" t="s">
        <v>204</v>
      </c>
      <c r="AF56" s="606" t="s">
        <v>205</v>
      </c>
      <c r="AG56" s="607" t="str">
        <f t="shared" si="5"/>
        <v/>
      </c>
      <c r="AH56" s="608" t="s">
        <v>206</v>
      </c>
      <c r="AI56" s="609" t="str">
        <f t="shared" si="8"/>
        <v/>
      </c>
      <c r="AJ56" s="192"/>
      <c r="AK56" s="631" t="str">
        <f t="shared" si="6"/>
        <v>○</v>
      </c>
      <c r="AL56" s="632" t="str">
        <f t="shared" si="7"/>
        <v/>
      </c>
      <c r="AM56" s="633"/>
      <c r="AN56" s="633"/>
      <c r="AO56" s="633"/>
      <c r="AP56" s="633"/>
      <c r="AQ56" s="633"/>
      <c r="AR56" s="633"/>
      <c r="AS56" s="633"/>
      <c r="AT56" s="633"/>
      <c r="AU56" s="634"/>
    </row>
    <row r="57" spans="1:47" ht="33" customHeight="1" thickBot="1">
      <c r="A57" s="592">
        <f t="shared" si="2"/>
        <v>46</v>
      </c>
      <c r="B57" s="593" t="str">
        <f>IF('(入力順➀)基本情報入力シート'!C78="","",'(入力順➀)基本情報入力シート'!C78)</f>
        <v/>
      </c>
      <c r="C57" s="594" t="str">
        <f>IF('(入力順➀)基本情報入力シート'!D78="","",'(入力順➀)基本情報入力シート'!D78)</f>
        <v/>
      </c>
      <c r="D57" s="595" t="str">
        <f>IF('(入力順➀)基本情報入力シート'!E78="","",'(入力順➀)基本情報入力シート'!E78)</f>
        <v/>
      </c>
      <c r="E57" s="595" t="str">
        <f>IF('(入力順➀)基本情報入力シート'!F78="","",'(入力順➀)基本情報入力シート'!F78)</f>
        <v/>
      </c>
      <c r="F57" s="595" t="str">
        <f>IF('(入力順➀)基本情報入力シート'!G78="","",'(入力順➀)基本情報入力シート'!G78)</f>
        <v/>
      </c>
      <c r="G57" s="595" t="str">
        <f>IF('(入力順➀)基本情報入力シート'!H78="","",'(入力順➀)基本情報入力シート'!H78)</f>
        <v/>
      </c>
      <c r="H57" s="595" t="str">
        <f>IF('(入力順➀)基本情報入力シート'!I78="","",'(入力順➀)基本情報入力シート'!I78)</f>
        <v/>
      </c>
      <c r="I57" s="595" t="str">
        <f>IF('(入力順➀)基本情報入力シート'!J78="","",'(入力順➀)基本情報入力シート'!J78)</f>
        <v/>
      </c>
      <c r="J57" s="595" t="str">
        <f>IF('(入力順➀)基本情報入力シート'!K78="","",'(入力順➀)基本情報入力シート'!K78)</f>
        <v/>
      </c>
      <c r="K57" s="596" t="str">
        <f>IF('(入力順➀)基本情報入力シート'!L78="","",'(入力順➀)基本情報入力シート'!L78)</f>
        <v/>
      </c>
      <c r="L57" s="597" t="str">
        <f>IF('(入力順➀)基本情報入力シート'!M78="","",'(入力順➀)基本情報入力シート'!M78)</f>
        <v/>
      </c>
      <c r="M57" s="597" t="str">
        <f>IF('(入力順➀)基本情報入力シート'!R78="","",'(入力順➀)基本情報入力シート'!R78)</f>
        <v/>
      </c>
      <c r="N57" s="597" t="str">
        <f>IF('(入力順➀)基本情報入力シート'!W78="","",'(入力順➀)基本情報入力シート'!W78)</f>
        <v/>
      </c>
      <c r="O57" s="592" t="str">
        <f>IF('(入力順➀)基本情報入力シート'!X78="","",'(入力順➀)基本情報入力シート'!X78)</f>
        <v/>
      </c>
      <c r="P57" s="598" t="str">
        <f>IF('(入力順➀)基本情報入力シート'!Y78="","",'(入力順➀)基本情報入力シート'!Y78)</f>
        <v/>
      </c>
      <c r="Q57" s="599" t="str">
        <f>IF('(入力順➀)基本情報入力シート'!Z78="","",'(入力順➀)基本情報入力シート'!Z78)</f>
        <v/>
      </c>
      <c r="R57" s="626" t="str">
        <f>IF('(入力順➀)基本情報入力シート'!AA78="","",'(入力順➀)基本情報入力シート'!AA78)</f>
        <v/>
      </c>
      <c r="S57" s="627"/>
      <c r="T57" s="628"/>
      <c r="U57" s="629" t="str">
        <f>IF(P57="","",VLOOKUP(P57,【参考】数式用!$A$5:$I$38,MATCH(T57,【参考】数式用!$H$4:$I$4,0)+7,0))</f>
        <v/>
      </c>
      <c r="V57" s="837"/>
      <c r="W57" s="237" t="s">
        <v>201</v>
      </c>
      <c r="X57" s="630"/>
      <c r="Y57" s="234" t="s">
        <v>202</v>
      </c>
      <c r="Z57" s="630"/>
      <c r="AA57" s="386" t="s">
        <v>203</v>
      </c>
      <c r="AB57" s="630"/>
      <c r="AC57" s="234" t="s">
        <v>202</v>
      </c>
      <c r="AD57" s="630"/>
      <c r="AE57" s="234" t="s">
        <v>204</v>
      </c>
      <c r="AF57" s="606" t="s">
        <v>205</v>
      </c>
      <c r="AG57" s="607" t="str">
        <f t="shared" si="5"/>
        <v/>
      </c>
      <c r="AH57" s="608" t="s">
        <v>206</v>
      </c>
      <c r="AI57" s="609" t="str">
        <f t="shared" si="8"/>
        <v/>
      </c>
      <c r="AJ57" s="192"/>
      <c r="AK57" s="631" t="str">
        <f t="shared" si="6"/>
        <v>○</v>
      </c>
      <c r="AL57" s="632" t="str">
        <f t="shared" si="7"/>
        <v/>
      </c>
      <c r="AM57" s="633"/>
      <c r="AN57" s="633"/>
      <c r="AO57" s="633"/>
      <c r="AP57" s="633"/>
      <c r="AQ57" s="633"/>
      <c r="AR57" s="633"/>
      <c r="AS57" s="633"/>
      <c r="AT57" s="633"/>
      <c r="AU57" s="634"/>
    </row>
    <row r="58" spans="1:47" ht="33" customHeight="1" thickBot="1">
      <c r="A58" s="592">
        <f t="shared" si="2"/>
        <v>47</v>
      </c>
      <c r="B58" s="593" t="str">
        <f>IF('(入力順➀)基本情報入力シート'!C79="","",'(入力順➀)基本情報入力シート'!C79)</f>
        <v/>
      </c>
      <c r="C58" s="594" t="str">
        <f>IF('(入力順➀)基本情報入力シート'!D79="","",'(入力順➀)基本情報入力シート'!D79)</f>
        <v/>
      </c>
      <c r="D58" s="595" t="str">
        <f>IF('(入力順➀)基本情報入力シート'!E79="","",'(入力順➀)基本情報入力シート'!E79)</f>
        <v/>
      </c>
      <c r="E58" s="595" t="str">
        <f>IF('(入力順➀)基本情報入力シート'!F79="","",'(入力順➀)基本情報入力シート'!F79)</f>
        <v/>
      </c>
      <c r="F58" s="595" t="str">
        <f>IF('(入力順➀)基本情報入力シート'!G79="","",'(入力順➀)基本情報入力シート'!G79)</f>
        <v/>
      </c>
      <c r="G58" s="595" t="str">
        <f>IF('(入力順➀)基本情報入力シート'!H79="","",'(入力順➀)基本情報入力シート'!H79)</f>
        <v/>
      </c>
      <c r="H58" s="595" t="str">
        <f>IF('(入力順➀)基本情報入力シート'!I79="","",'(入力順➀)基本情報入力シート'!I79)</f>
        <v/>
      </c>
      <c r="I58" s="595" t="str">
        <f>IF('(入力順➀)基本情報入力シート'!J79="","",'(入力順➀)基本情報入力シート'!J79)</f>
        <v/>
      </c>
      <c r="J58" s="595" t="str">
        <f>IF('(入力順➀)基本情報入力シート'!K79="","",'(入力順➀)基本情報入力シート'!K79)</f>
        <v/>
      </c>
      <c r="K58" s="596" t="str">
        <f>IF('(入力順➀)基本情報入力シート'!L79="","",'(入力順➀)基本情報入力シート'!L79)</f>
        <v/>
      </c>
      <c r="L58" s="597" t="str">
        <f>IF('(入力順➀)基本情報入力シート'!M79="","",'(入力順➀)基本情報入力シート'!M79)</f>
        <v/>
      </c>
      <c r="M58" s="597" t="str">
        <f>IF('(入力順➀)基本情報入力シート'!R79="","",'(入力順➀)基本情報入力シート'!R79)</f>
        <v/>
      </c>
      <c r="N58" s="597" t="str">
        <f>IF('(入力順➀)基本情報入力シート'!W79="","",'(入力順➀)基本情報入力シート'!W79)</f>
        <v/>
      </c>
      <c r="O58" s="592" t="str">
        <f>IF('(入力順➀)基本情報入力シート'!X79="","",'(入力順➀)基本情報入力シート'!X79)</f>
        <v/>
      </c>
      <c r="P58" s="598" t="str">
        <f>IF('(入力順➀)基本情報入力シート'!Y79="","",'(入力順➀)基本情報入力シート'!Y79)</f>
        <v/>
      </c>
      <c r="Q58" s="599" t="str">
        <f>IF('(入力順➀)基本情報入力シート'!Z79="","",'(入力順➀)基本情報入力シート'!Z79)</f>
        <v/>
      </c>
      <c r="R58" s="626" t="str">
        <f>IF('(入力順➀)基本情報入力シート'!AA79="","",'(入力順➀)基本情報入力シート'!AA79)</f>
        <v/>
      </c>
      <c r="S58" s="627"/>
      <c r="T58" s="628"/>
      <c r="U58" s="629" t="str">
        <f>IF(P58="","",VLOOKUP(P58,【参考】数式用!$A$5:$I$38,MATCH(T58,【参考】数式用!$H$4:$I$4,0)+7,0))</f>
        <v/>
      </c>
      <c r="V58" s="837"/>
      <c r="W58" s="237" t="s">
        <v>201</v>
      </c>
      <c r="X58" s="630"/>
      <c r="Y58" s="234" t="s">
        <v>202</v>
      </c>
      <c r="Z58" s="630"/>
      <c r="AA58" s="386" t="s">
        <v>203</v>
      </c>
      <c r="AB58" s="630"/>
      <c r="AC58" s="234" t="s">
        <v>202</v>
      </c>
      <c r="AD58" s="630"/>
      <c r="AE58" s="234" t="s">
        <v>204</v>
      </c>
      <c r="AF58" s="606" t="s">
        <v>205</v>
      </c>
      <c r="AG58" s="607" t="str">
        <f t="shared" si="5"/>
        <v/>
      </c>
      <c r="AH58" s="608" t="s">
        <v>206</v>
      </c>
      <c r="AI58" s="609" t="str">
        <f t="shared" si="8"/>
        <v/>
      </c>
      <c r="AJ58" s="192"/>
      <c r="AK58" s="631" t="str">
        <f t="shared" si="6"/>
        <v>○</v>
      </c>
      <c r="AL58" s="632" t="str">
        <f t="shared" si="7"/>
        <v/>
      </c>
      <c r="AM58" s="633"/>
      <c r="AN58" s="633"/>
      <c r="AO58" s="633"/>
      <c r="AP58" s="633"/>
      <c r="AQ58" s="633"/>
      <c r="AR58" s="633"/>
      <c r="AS58" s="633"/>
      <c r="AT58" s="633"/>
      <c r="AU58" s="634"/>
    </row>
    <row r="59" spans="1:47" ht="33" customHeight="1" thickBot="1">
      <c r="A59" s="592">
        <f t="shared" si="2"/>
        <v>48</v>
      </c>
      <c r="B59" s="593" t="str">
        <f>IF('(入力順➀)基本情報入力シート'!C80="","",'(入力順➀)基本情報入力シート'!C80)</f>
        <v/>
      </c>
      <c r="C59" s="594" t="str">
        <f>IF('(入力順➀)基本情報入力シート'!D80="","",'(入力順➀)基本情報入力シート'!D80)</f>
        <v/>
      </c>
      <c r="D59" s="595" t="str">
        <f>IF('(入力順➀)基本情報入力シート'!E80="","",'(入力順➀)基本情報入力シート'!E80)</f>
        <v/>
      </c>
      <c r="E59" s="595" t="str">
        <f>IF('(入力順➀)基本情報入力シート'!F80="","",'(入力順➀)基本情報入力シート'!F80)</f>
        <v/>
      </c>
      <c r="F59" s="595" t="str">
        <f>IF('(入力順➀)基本情報入力シート'!G80="","",'(入力順➀)基本情報入力シート'!G80)</f>
        <v/>
      </c>
      <c r="G59" s="595" t="str">
        <f>IF('(入力順➀)基本情報入力シート'!H80="","",'(入力順➀)基本情報入力シート'!H80)</f>
        <v/>
      </c>
      <c r="H59" s="595" t="str">
        <f>IF('(入力順➀)基本情報入力シート'!I80="","",'(入力順➀)基本情報入力シート'!I80)</f>
        <v/>
      </c>
      <c r="I59" s="595" t="str">
        <f>IF('(入力順➀)基本情報入力シート'!J80="","",'(入力順➀)基本情報入力シート'!J80)</f>
        <v/>
      </c>
      <c r="J59" s="595" t="str">
        <f>IF('(入力順➀)基本情報入力シート'!K80="","",'(入力順➀)基本情報入力シート'!K80)</f>
        <v/>
      </c>
      <c r="K59" s="596" t="str">
        <f>IF('(入力順➀)基本情報入力シート'!L80="","",'(入力順➀)基本情報入力シート'!L80)</f>
        <v/>
      </c>
      <c r="L59" s="597" t="str">
        <f>IF('(入力順➀)基本情報入力シート'!M80="","",'(入力順➀)基本情報入力シート'!M80)</f>
        <v/>
      </c>
      <c r="M59" s="597" t="str">
        <f>IF('(入力順➀)基本情報入力シート'!R80="","",'(入力順➀)基本情報入力シート'!R80)</f>
        <v/>
      </c>
      <c r="N59" s="597" t="str">
        <f>IF('(入力順➀)基本情報入力シート'!W80="","",'(入力順➀)基本情報入力シート'!W80)</f>
        <v/>
      </c>
      <c r="O59" s="592" t="str">
        <f>IF('(入力順➀)基本情報入力シート'!X80="","",'(入力順➀)基本情報入力シート'!X80)</f>
        <v/>
      </c>
      <c r="P59" s="598" t="str">
        <f>IF('(入力順➀)基本情報入力シート'!Y80="","",'(入力順➀)基本情報入力シート'!Y80)</f>
        <v/>
      </c>
      <c r="Q59" s="599" t="str">
        <f>IF('(入力順➀)基本情報入力シート'!Z80="","",'(入力順➀)基本情報入力シート'!Z80)</f>
        <v/>
      </c>
      <c r="R59" s="626" t="str">
        <f>IF('(入力順➀)基本情報入力シート'!AA80="","",'(入力順➀)基本情報入力シート'!AA80)</f>
        <v/>
      </c>
      <c r="S59" s="627"/>
      <c r="T59" s="628"/>
      <c r="U59" s="629" t="str">
        <f>IF(P59="","",VLOOKUP(P59,【参考】数式用!$A$5:$I$38,MATCH(T59,【参考】数式用!$H$4:$I$4,0)+7,0))</f>
        <v/>
      </c>
      <c r="V59" s="837"/>
      <c r="W59" s="237" t="s">
        <v>201</v>
      </c>
      <c r="X59" s="630"/>
      <c r="Y59" s="234" t="s">
        <v>202</v>
      </c>
      <c r="Z59" s="630"/>
      <c r="AA59" s="386" t="s">
        <v>203</v>
      </c>
      <c r="AB59" s="630"/>
      <c r="AC59" s="234" t="s">
        <v>202</v>
      </c>
      <c r="AD59" s="630"/>
      <c r="AE59" s="234" t="s">
        <v>204</v>
      </c>
      <c r="AF59" s="606" t="s">
        <v>205</v>
      </c>
      <c r="AG59" s="607" t="str">
        <f t="shared" si="5"/>
        <v/>
      </c>
      <c r="AH59" s="608" t="s">
        <v>206</v>
      </c>
      <c r="AI59" s="609" t="str">
        <f t="shared" si="8"/>
        <v/>
      </c>
      <c r="AJ59" s="192"/>
      <c r="AK59" s="631" t="str">
        <f t="shared" si="6"/>
        <v>○</v>
      </c>
      <c r="AL59" s="632" t="str">
        <f t="shared" si="7"/>
        <v/>
      </c>
      <c r="AM59" s="633"/>
      <c r="AN59" s="633"/>
      <c r="AO59" s="633"/>
      <c r="AP59" s="633"/>
      <c r="AQ59" s="633"/>
      <c r="AR59" s="633"/>
      <c r="AS59" s="633"/>
      <c r="AT59" s="633"/>
      <c r="AU59" s="634"/>
    </row>
    <row r="60" spans="1:47" ht="33" customHeight="1" thickBot="1">
      <c r="A60" s="592">
        <f t="shared" si="2"/>
        <v>49</v>
      </c>
      <c r="B60" s="593" t="str">
        <f>IF('(入力順➀)基本情報入力シート'!C81="","",'(入力順➀)基本情報入力シート'!C81)</f>
        <v/>
      </c>
      <c r="C60" s="594" t="str">
        <f>IF('(入力順➀)基本情報入力シート'!D81="","",'(入力順➀)基本情報入力シート'!D81)</f>
        <v/>
      </c>
      <c r="D60" s="595" t="str">
        <f>IF('(入力順➀)基本情報入力シート'!E81="","",'(入力順➀)基本情報入力シート'!E81)</f>
        <v/>
      </c>
      <c r="E60" s="595" t="str">
        <f>IF('(入力順➀)基本情報入力シート'!F81="","",'(入力順➀)基本情報入力シート'!F81)</f>
        <v/>
      </c>
      <c r="F60" s="595" t="str">
        <f>IF('(入力順➀)基本情報入力シート'!G81="","",'(入力順➀)基本情報入力シート'!G81)</f>
        <v/>
      </c>
      <c r="G60" s="595" t="str">
        <f>IF('(入力順➀)基本情報入力シート'!H81="","",'(入力順➀)基本情報入力シート'!H81)</f>
        <v/>
      </c>
      <c r="H60" s="595" t="str">
        <f>IF('(入力順➀)基本情報入力シート'!I81="","",'(入力順➀)基本情報入力シート'!I81)</f>
        <v/>
      </c>
      <c r="I60" s="595" t="str">
        <f>IF('(入力順➀)基本情報入力シート'!J81="","",'(入力順➀)基本情報入力シート'!J81)</f>
        <v/>
      </c>
      <c r="J60" s="595" t="str">
        <f>IF('(入力順➀)基本情報入力シート'!K81="","",'(入力順➀)基本情報入力シート'!K81)</f>
        <v/>
      </c>
      <c r="K60" s="596" t="str">
        <f>IF('(入力順➀)基本情報入力シート'!L81="","",'(入力順➀)基本情報入力シート'!L81)</f>
        <v/>
      </c>
      <c r="L60" s="597" t="str">
        <f>IF('(入力順➀)基本情報入力シート'!M81="","",'(入力順➀)基本情報入力シート'!M81)</f>
        <v/>
      </c>
      <c r="M60" s="597" t="str">
        <f>IF('(入力順➀)基本情報入力シート'!R81="","",'(入力順➀)基本情報入力シート'!R81)</f>
        <v/>
      </c>
      <c r="N60" s="597" t="str">
        <f>IF('(入力順➀)基本情報入力シート'!W81="","",'(入力順➀)基本情報入力シート'!W81)</f>
        <v/>
      </c>
      <c r="O60" s="592" t="str">
        <f>IF('(入力順➀)基本情報入力シート'!X81="","",'(入力順➀)基本情報入力シート'!X81)</f>
        <v/>
      </c>
      <c r="P60" s="598" t="str">
        <f>IF('(入力順➀)基本情報入力シート'!Y81="","",'(入力順➀)基本情報入力シート'!Y81)</f>
        <v/>
      </c>
      <c r="Q60" s="599" t="str">
        <f>IF('(入力順➀)基本情報入力シート'!Z81="","",'(入力順➀)基本情報入力シート'!Z81)</f>
        <v/>
      </c>
      <c r="R60" s="626" t="str">
        <f>IF('(入力順➀)基本情報入力シート'!AA81="","",'(入力順➀)基本情報入力シート'!AA81)</f>
        <v/>
      </c>
      <c r="S60" s="627"/>
      <c r="T60" s="628"/>
      <c r="U60" s="629" t="str">
        <f>IF(P60="","",VLOOKUP(P60,【参考】数式用!$A$5:$I$38,MATCH(T60,【参考】数式用!$H$4:$I$4,0)+7,0))</f>
        <v/>
      </c>
      <c r="V60" s="837"/>
      <c r="W60" s="237" t="s">
        <v>201</v>
      </c>
      <c r="X60" s="630"/>
      <c r="Y60" s="234" t="s">
        <v>202</v>
      </c>
      <c r="Z60" s="630"/>
      <c r="AA60" s="386" t="s">
        <v>203</v>
      </c>
      <c r="AB60" s="630"/>
      <c r="AC60" s="234" t="s">
        <v>202</v>
      </c>
      <c r="AD60" s="630"/>
      <c r="AE60" s="234" t="s">
        <v>204</v>
      </c>
      <c r="AF60" s="606" t="s">
        <v>205</v>
      </c>
      <c r="AG60" s="607" t="str">
        <f t="shared" si="5"/>
        <v/>
      </c>
      <c r="AH60" s="608" t="s">
        <v>206</v>
      </c>
      <c r="AI60" s="609" t="str">
        <f t="shared" si="8"/>
        <v/>
      </c>
      <c r="AJ60" s="192"/>
      <c r="AK60" s="631" t="str">
        <f t="shared" si="6"/>
        <v>○</v>
      </c>
      <c r="AL60" s="632" t="str">
        <f t="shared" si="7"/>
        <v/>
      </c>
      <c r="AM60" s="633"/>
      <c r="AN60" s="633"/>
      <c r="AO60" s="633"/>
      <c r="AP60" s="633"/>
      <c r="AQ60" s="633"/>
      <c r="AR60" s="633"/>
      <c r="AS60" s="633"/>
      <c r="AT60" s="633"/>
      <c r="AU60" s="634"/>
    </row>
    <row r="61" spans="1:47" ht="33" customHeight="1" thickBot="1">
      <c r="A61" s="592">
        <f t="shared" si="2"/>
        <v>50</v>
      </c>
      <c r="B61" s="593" t="str">
        <f>IF('(入力順➀)基本情報入力シート'!C82="","",'(入力順➀)基本情報入力シート'!C82)</f>
        <v/>
      </c>
      <c r="C61" s="594" t="str">
        <f>IF('(入力順➀)基本情報入力シート'!D82="","",'(入力順➀)基本情報入力シート'!D82)</f>
        <v/>
      </c>
      <c r="D61" s="595" t="str">
        <f>IF('(入力順➀)基本情報入力シート'!E82="","",'(入力順➀)基本情報入力シート'!E82)</f>
        <v/>
      </c>
      <c r="E61" s="595" t="str">
        <f>IF('(入力順➀)基本情報入力シート'!F82="","",'(入力順➀)基本情報入力シート'!F82)</f>
        <v/>
      </c>
      <c r="F61" s="595" t="str">
        <f>IF('(入力順➀)基本情報入力シート'!G82="","",'(入力順➀)基本情報入力シート'!G82)</f>
        <v/>
      </c>
      <c r="G61" s="595" t="str">
        <f>IF('(入力順➀)基本情報入力シート'!H82="","",'(入力順➀)基本情報入力シート'!H82)</f>
        <v/>
      </c>
      <c r="H61" s="595" t="str">
        <f>IF('(入力順➀)基本情報入力シート'!I82="","",'(入力順➀)基本情報入力シート'!I82)</f>
        <v/>
      </c>
      <c r="I61" s="595" t="str">
        <f>IF('(入力順➀)基本情報入力シート'!J82="","",'(入力順➀)基本情報入力シート'!J82)</f>
        <v/>
      </c>
      <c r="J61" s="595" t="str">
        <f>IF('(入力順➀)基本情報入力シート'!K82="","",'(入力順➀)基本情報入力シート'!K82)</f>
        <v/>
      </c>
      <c r="K61" s="596" t="str">
        <f>IF('(入力順➀)基本情報入力シート'!L82="","",'(入力順➀)基本情報入力シート'!L82)</f>
        <v/>
      </c>
      <c r="L61" s="597" t="str">
        <f>IF('(入力順➀)基本情報入力シート'!M82="","",'(入力順➀)基本情報入力シート'!M82)</f>
        <v/>
      </c>
      <c r="M61" s="597" t="str">
        <f>IF('(入力順➀)基本情報入力シート'!R82="","",'(入力順➀)基本情報入力シート'!R82)</f>
        <v/>
      </c>
      <c r="N61" s="597" t="str">
        <f>IF('(入力順➀)基本情報入力シート'!W82="","",'(入力順➀)基本情報入力シート'!W82)</f>
        <v/>
      </c>
      <c r="O61" s="592" t="str">
        <f>IF('(入力順➀)基本情報入力シート'!X82="","",'(入力順➀)基本情報入力シート'!X82)</f>
        <v/>
      </c>
      <c r="P61" s="598" t="str">
        <f>IF('(入力順➀)基本情報入力シート'!Y82="","",'(入力順➀)基本情報入力シート'!Y82)</f>
        <v/>
      </c>
      <c r="Q61" s="599" t="str">
        <f>IF('(入力順➀)基本情報入力シート'!Z82="","",'(入力順➀)基本情報入力シート'!Z82)</f>
        <v/>
      </c>
      <c r="R61" s="626" t="str">
        <f>IF('(入力順➀)基本情報入力シート'!AA82="","",'(入力順➀)基本情報入力シート'!AA82)</f>
        <v/>
      </c>
      <c r="S61" s="627"/>
      <c r="T61" s="628"/>
      <c r="U61" s="629" t="str">
        <f>IF(P61="","",VLOOKUP(P61,【参考】数式用!$A$5:$I$38,MATCH(T61,【参考】数式用!$H$4:$I$4,0)+7,0))</f>
        <v/>
      </c>
      <c r="V61" s="837"/>
      <c r="W61" s="237" t="s">
        <v>201</v>
      </c>
      <c r="X61" s="630"/>
      <c r="Y61" s="234" t="s">
        <v>202</v>
      </c>
      <c r="Z61" s="630"/>
      <c r="AA61" s="386" t="s">
        <v>203</v>
      </c>
      <c r="AB61" s="630"/>
      <c r="AC61" s="234" t="s">
        <v>202</v>
      </c>
      <c r="AD61" s="630"/>
      <c r="AE61" s="234" t="s">
        <v>204</v>
      </c>
      <c r="AF61" s="606" t="s">
        <v>205</v>
      </c>
      <c r="AG61" s="607" t="str">
        <f t="shared" si="5"/>
        <v/>
      </c>
      <c r="AH61" s="608" t="s">
        <v>206</v>
      </c>
      <c r="AI61" s="609" t="str">
        <f t="shared" si="8"/>
        <v/>
      </c>
      <c r="AJ61" s="192"/>
      <c r="AK61" s="631" t="str">
        <f t="shared" si="6"/>
        <v>○</v>
      </c>
      <c r="AL61" s="632" t="str">
        <f t="shared" si="7"/>
        <v/>
      </c>
      <c r="AM61" s="633"/>
      <c r="AN61" s="633"/>
      <c r="AO61" s="633"/>
      <c r="AP61" s="633"/>
      <c r="AQ61" s="633"/>
      <c r="AR61" s="633"/>
      <c r="AS61" s="633"/>
      <c r="AT61" s="633"/>
      <c r="AU61" s="634"/>
    </row>
    <row r="62" spans="1:47" ht="33" customHeight="1" thickBot="1">
      <c r="A62" s="592">
        <f t="shared" si="2"/>
        <v>51</v>
      </c>
      <c r="B62" s="593" t="str">
        <f>IF('(入力順➀)基本情報入力シート'!C83="","",'(入力順➀)基本情報入力シート'!C83)</f>
        <v/>
      </c>
      <c r="C62" s="594" t="str">
        <f>IF('(入力順➀)基本情報入力シート'!D83="","",'(入力順➀)基本情報入力シート'!D83)</f>
        <v/>
      </c>
      <c r="D62" s="595" t="str">
        <f>IF('(入力順➀)基本情報入力シート'!E83="","",'(入力順➀)基本情報入力シート'!E83)</f>
        <v/>
      </c>
      <c r="E62" s="595" t="str">
        <f>IF('(入力順➀)基本情報入力シート'!F83="","",'(入力順➀)基本情報入力シート'!F83)</f>
        <v/>
      </c>
      <c r="F62" s="595" t="str">
        <f>IF('(入力順➀)基本情報入力シート'!G83="","",'(入力順➀)基本情報入力シート'!G83)</f>
        <v/>
      </c>
      <c r="G62" s="595" t="str">
        <f>IF('(入力順➀)基本情報入力シート'!H83="","",'(入力順➀)基本情報入力シート'!H83)</f>
        <v/>
      </c>
      <c r="H62" s="595" t="str">
        <f>IF('(入力順➀)基本情報入力シート'!I83="","",'(入力順➀)基本情報入力シート'!I83)</f>
        <v/>
      </c>
      <c r="I62" s="595" t="str">
        <f>IF('(入力順➀)基本情報入力シート'!J83="","",'(入力順➀)基本情報入力シート'!J83)</f>
        <v/>
      </c>
      <c r="J62" s="595" t="str">
        <f>IF('(入力順➀)基本情報入力シート'!K83="","",'(入力順➀)基本情報入力シート'!K83)</f>
        <v/>
      </c>
      <c r="K62" s="596" t="str">
        <f>IF('(入力順➀)基本情報入力シート'!L83="","",'(入力順➀)基本情報入力シート'!L83)</f>
        <v/>
      </c>
      <c r="L62" s="597" t="str">
        <f>IF('(入力順➀)基本情報入力シート'!M83="","",'(入力順➀)基本情報入力シート'!M83)</f>
        <v/>
      </c>
      <c r="M62" s="597" t="str">
        <f>IF('(入力順➀)基本情報入力シート'!R83="","",'(入力順➀)基本情報入力シート'!R83)</f>
        <v/>
      </c>
      <c r="N62" s="597" t="str">
        <f>IF('(入力順➀)基本情報入力シート'!W83="","",'(入力順➀)基本情報入力シート'!W83)</f>
        <v/>
      </c>
      <c r="O62" s="592" t="str">
        <f>IF('(入力順➀)基本情報入力シート'!X83="","",'(入力順➀)基本情報入力シート'!X83)</f>
        <v/>
      </c>
      <c r="P62" s="598" t="str">
        <f>IF('(入力順➀)基本情報入力シート'!Y83="","",'(入力順➀)基本情報入力シート'!Y83)</f>
        <v/>
      </c>
      <c r="Q62" s="599" t="str">
        <f>IF('(入力順➀)基本情報入力シート'!Z83="","",'(入力順➀)基本情報入力シート'!Z83)</f>
        <v/>
      </c>
      <c r="R62" s="626" t="str">
        <f>IF('(入力順➀)基本情報入力シート'!AA83="","",'(入力順➀)基本情報入力シート'!AA83)</f>
        <v/>
      </c>
      <c r="S62" s="627"/>
      <c r="T62" s="628"/>
      <c r="U62" s="629" t="str">
        <f>IF(P62="","",VLOOKUP(P62,【参考】数式用!$A$5:$I$38,MATCH(T62,【参考】数式用!$H$4:$I$4,0)+7,0))</f>
        <v/>
      </c>
      <c r="V62" s="837"/>
      <c r="W62" s="237" t="s">
        <v>201</v>
      </c>
      <c r="X62" s="630"/>
      <c r="Y62" s="234" t="s">
        <v>202</v>
      </c>
      <c r="Z62" s="630"/>
      <c r="AA62" s="386" t="s">
        <v>203</v>
      </c>
      <c r="AB62" s="630"/>
      <c r="AC62" s="234" t="s">
        <v>202</v>
      </c>
      <c r="AD62" s="630"/>
      <c r="AE62" s="234" t="s">
        <v>204</v>
      </c>
      <c r="AF62" s="606" t="s">
        <v>205</v>
      </c>
      <c r="AG62" s="607" t="str">
        <f t="shared" si="5"/>
        <v/>
      </c>
      <c r="AH62" s="608" t="s">
        <v>206</v>
      </c>
      <c r="AI62" s="609" t="str">
        <f t="shared" si="8"/>
        <v/>
      </c>
      <c r="AJ62" s="192"/>
      <c r="AK62" s="631" t="str">
        <f t="shared" si="6"/>
        <v>○</v>
      </c>
      <c r="AL62" s="632" t="str">
        <f t="shared" si="7"/>
        <v/>
      </c>
      <c r="AM62" s="633"/>
      <c r="AN62" s="633"/>
      <c r="AO62" s="633"/>
      <c r="AP62" s="633"/>
      <c r="AQ62" s="633"/>
      <c r="AR62" s="633"/>
      <c r="AS62" s="633"/>
      <c r="AT62" s="633"/>
      <c r="AU62" s="634"/>
    </row>
    <row r="63" spans="1:47" ht="33" customHeight="1" thickBot="1">
      <c r="A63" s="592">
        <f t="shared" si="2"/>
        <v>52</v>
      </c>
      <c r="B63" s="593" t="str">
        <f>IF('(入力順➀)基本情報入力シート'!C84="","",'(入力順➀)基本情報入力シート'!C84)</f>
        <v/>
      </c>
      <c r="C63" s="594" t="str">
        <f>IF('(入力順➀)基本情報入力シート'!D84="","",'(入力順➀)基本情報入力シート'!D84)</f>
        <v/>
      </c>
      <c r="D63" s="595" t="str">
        <f>IF('(入力順➀)基本情報入力シート'!E84="","",'(入力順➀)基本情報入力シート'!E84)</f>
        <v/>
      </c>
      <c r="E63" s="595" t="str">
        <f>IF('(入力順➀)基本情報入力シート'!F84="","",'(入力順➀)基本情報入力シート'!F84)</f>
        <v/>
      </c>
      <c r="F63" s="595" t="str">
        <f>IF('(入力順➀)基本情報入力シート'!G84="","",'(入力順➀)基本情報入力シート'!G84)</f>
        <v/>
      </c>
      <c r="G63" s="595" t="str">
        <f>IF('(入力順➀)基本情報入力シート'!H84="","",'(入力順➀)基本情報入力シート'!H84)</f>
        <v/>
      </c>
      <c r="H63" s="595" t="str">
        <f>IF('(入力順➀)基本情報入力シート'!I84="","",'(入力順➀)基本情報入力シート'!I84)</f>
        <v/>
      </c>
      <c r="I63" s="595" t="str">
        <f>IF('(入力順➀)基本情報入力シート'!J84="","",'(入力順➀)基本情報入力シート'!J84)</f>
        <v/>
      </c>
      <c r="J63" s="595" t="str">
        <f>IF('(入力順➀)基本情報入力シート'!K84="","",'(入力順➀)基本情報入力シート'!K84)</f>
        <v/>
      </c>
      <c r="K63" s="596" t="str">
        <f>IF('(入力順➀)基本情報入力シート'!L84="","",'(入力順➀)基本情報入力シート'!L84)</f>
        <v/>
      </c>
      <c r="L63" s="597" t="str">
        <f>IF('(入力順➀)基本情報入力シート'!M84="","",'(入力順➀)基本情報入力シート'!M84)</f>
        <v/>
      </c>
      <c r="M63" s="597" t="str">
        <f>IF('(入力順➀)基本情報入力シート'!R84="","",'(入力順➀)基本情報入力シート'!R84)</f>
        <v/>
      </c>
      <c r="N63" s="597" t="str">
        <f>IF('(入力順➀)基本情報入力シート'!W84="","",'(入力順➀)基本情報入力シート'!W84)</f>
        <v/>
      </c>
      <c r="O63" s="592" t="str">
        <f>IF('(入力順➀)基本情報入力シート'!X84="","",'(入力順➀)基本情報入力シート'!X84)</f>
        <v/>
      </c>
      <c r="P63" s="598" t="str">
        <f>IF('(入力順➀)基本情報入力シート'!Y84="","",'(入力順➀)基本情報入力シート'!Y84)</f>
        <v/>
      </c>
      <c r="Q63" s="599" t="str">
        <f>IF('(入力順➀)基本情報入力シート'!Z84="","",'(入力順➀)基本情報入力シート'!Z84)</f>
        <v/>
      </c>
      <c r="R63" s="626" t="str">
        <f>IF('(入力順➀)基本情報入力シート'!AA84="","",'(入力順➀)基本情報入力シート'!AA84)</f>
        <v/>
      </c>
      <c r="S63" s="627"/>
      <c r="T63" s="628"/>
      <c r="U63" s="629" t="str">
        <f>IF(P63="","",VLOOKUP(P63,【参考】数式用!$A$5:$I$38,MATCH(T63,【参考】数式用!$H$4:$I$4,0)+7,0))</f>
        <v/>
      </c>
      <c r="V63" s="837"/>
      <c r="W63" s="237" t="s">
        <v>201</v>
      </c>
      <c r="X63" s="630"/>
      <c r="Y63" s="234" t="s">
        <v>202</v>
      </c>
      <c r="Z63" s="630"/>
      <c r="AA63" s="386" t="s">
        <v>203</v>
      </c>
      <c r="AB63" s="630"/>
      <c r="AC63" s="234" t="s">
        <v>202</v>
      </c>
      <c r="AD63" s="630"/>
      <c r="AE63" s="234" t="s">
        <v>204</v>
      </c>
      <c r="AF63" s="606" t="s">
        <v>205</v>
      </c>
      <c r="AG63" s="607" t="str">
        <f t="shared" si="5"/>
        <v/>
      </c>
      <c r="AH63" s="608" t="s">
        <v>206</v>
      </c>
      <c r="AI63" s="609" t="str">
        <f t="shared" si="8"/>
        <v/>
      </c>
      <c r="AJ63" s="192"/>
      <c r="AK63" s="631" t="str">
        <f t="shared" si="6"/>
        <v>○</v>
      </c>
      <c r="AL63" s="632" t="str">
        <f t="shared" si="7"/>
        <v/>
      </c>
      <c r="AM63" s="633"/>
      <c r="AN63" s="633"/>
      <c r="AO63" s="633"/>
      <c r="AP63" s="633"/>
      <c r="AQ63" s="633"/>
      <c r="AR63" s="633"/>
      <c r="AS63" s="633"/>
      <c r="AT63" s="633"/>
      <c r="AU63" s="634"/>
    </row>
    <row r="64" spans="1:47" ht="33" customHeight="1" thickBot="1">
      <c r="A64" s="592">
        <f t="shared" si="2"/>
        <v>53</v>
      </c>
      <c r="B64" s="593" t="str">
        <f>IF('(入力順➀)基本情報入力シート'!C85="","",'(入力順➀)基本情報入力シート'!C85)</f>
        <v/>
      </c>
      <c r="C64" s="594" t="str">
        <f>IF('(入力順➀)基本情報入力シート'!D85="","",'(入力順➀)基本情報入力シート'!D85)</f>
        <v/>
      </c>
      <c r="D64" s="595" t="str">
        <f>IF('(入力順➀)基本情報入力シート'!E85="","",'(入力順➀)基本情報入力シート'!E85)</f>
        <v/>
      </c>
      <c r="E64" s="595" t="str">
        <f>IF('(入力順➀)基本情報入力シート'!F85="","",'(入力順➀)基本情報入力シート'!F85)</f>
        <v/>
      </c>
      <c r="F64" s="595" t="str">
        <f>IF('(入力順➀)基本情報入力シート'!G85="","",'(入力順➀)基本情報入力シート'!G85)</f>
        <v/>
      </c>
      <c r="G64" s="595" t="str">
        <f>IF('(入力順➀)基本情報入力シート'!H85="","",'(入力順➀)基本情報入力シート'!H85)</f>
        <v/>
      </c>
      <c r="H64" s="595" t="str">
        <f>IF('(入力順➀)基本情報入力シート'!I85="","",'(入力順➀)基本情報入力シート'!I85)</f>
        <v/>
      </c>
      <c r="I64" s="595" t="str">
        <f>IF('(入力順➀)基本情報入力シート'!J85="","",'(入力順➀)基本情報入力シート'!J85)</f>
        <v/>
      </c>
      <c r="J64" s="595" t="str">
        <f>IF('(入力順➀)基本情報入力シート'!K85="","",'(入力順➀)基本情報入力シート'!K85)</f>
        <v/>
      </c>
      <c r="K64" s="596" t="str">
        <f>IF('(入力順➀)基本情報入力シート'!L85="","",'(入力順➀)基本情報入力シート'!L85)</f>
        <v/>
      </c>
      <c r="L64" s="597" t="str">
        <f>IF('(入力順➀)基本情報入力シート'!M85="","",'(入力順➀)基本情報入力シート'!M85)</f>
        <v/>
      </c>
      <c r="M64" s="597" t="str">
        <f>IF('(入力順➀)基本情報入力シート'!R85="","",'(入力順➀)基本情報入力シート'!R85)</f>
        <v/>
      </c>
      <c r="N64" s="597" t="str">
        <f>IF('(入力順➀)基本情報入力シート'!W85="","",'(入力順➀)基本情報入力シート'!W85)</f>
        <v/>
      </c>
      <c r="O64" s="592" t="str">
        <f>IF('(入力順➀)基本情報入力シート'!X85="","",'(入力順➀)基本情報入力シート'!X85)</f>
        <v/>
      </c>
      <c r="P64" s="598" t="str">
        <f>IF('(入力順➀)基本情報入力シート'!Y85="","",'(入力順➀)基本情報入力シート'!Y85)</f>
        <v/>
      </c>
      <c r="Q64" s="599" t="str">
        <f>IF('(入力順➀)基本情報入力シート'!Z85="","",'(入力順➀)基本情報入力シート'!Z85)</f>
        <v/>
      </c>
      <c r="R64" s="626" t="str">
        <f>IF('(入力順➀)基本情報入力シート'!AA85="","",'(入力順➀)基本情報入力シート'!AA85)</f>
        <v/>
      </c>
      <c r="S64" s="627"/>
      <c r="T64" s="628"/>
      <c r="U64" s="629" t="str">
        <f>IF(P64="","",VLOOKUP(P64,【参考】数式用!$A$5:$I$38,MATCH(T64,【参考】数式用!$H$4:$I$4,0)+7,0))</f>
        <v/>
      </c>
      <c r="V64" s="837"/>
      <c r="W64" s="237" t="s">
        <v>201</v>
      </c>
      <c r="X64" s="630"/>
      <c r="Y64" s="234" t="s">
        <v>202</v>
      </c>
      <c r="Z64" s="630"/>
      <c r="AA64" s="386" t="s">
        <v>203</v>
      </c>
      <c r="AB64" s="630"/>
      <c r="AC64" s="234" t="s">
        <v>202</v>
      </c>
      <c r="AD64" s="630"/>
      <c r="AE64" s="234" t="s">
        <v>204</v>
      </c>
      <c r="AF64" s="606" t="s">
        <v>205</v>
      </c>
      <c r="AG64" s="607" t="str">
        <f t="shared" si="5"/>
        <v/>
      </c>
      <c r="AH64" s="608" t="s">
        <v>206</v>
      </c>
      <c r="AI64" s="609" t="str">
        <f t="shared" si="8"/>
        <v/>
      </c>
      <c r="AJ64" s="192"/>
      <c r="AK64" s="631" t="str">
        <f t="shared" si="6"/>
        <v>○</v>
      </c>
      <c r="AL64" s="632" t="str">
        <f t="shared" si="7"/>
        <v/>
      </c>
      <c r="AM64" s="633"/>
      <c r="AN64" s="633"/>
      <c r="AO64" s="633"/>
      <c r="AP64" s="633"/>
      <c r="AQ64" s="633"/>
      <c r="AR64" s="633"/>
      <c r="AS64" s="633"/>
      <c r="AT64" s="633"/>
      <c r="AU64" s="634"/>
    </row>
    <row r="65" spans="1:47" ht="33" customHeight="1" thickBot="1">
      <c r="A65" s="592">
        <f t="shared" si="2"/>
        <v>54</v>
      </c>
      <c r="B65" s="593" t="str">
        <f>IF('(入力順➀)基本情報入力シート'!C86="","",'(入力順➀)基本情報入力シート'!C86)</f>
        <v/>
      </c>
      <c r="C65" s="594" t="str">
        <f>IF('(入力順➀)基本情報入力シート'!D86="","",'(入力順➀)基本情報入力シート'!D86)</f>
        <v/>
      </c>
      <c r="D65" s="595" t="str">
        <f>IF('(入力順➀)基本情報入力シート'!E86="","",'(入力順➀)基本情報入力シート'!E86)</f>
        <v/>
      </c>
      <c r="E65" s="595" t="str">
        <f>IF('(入力順➀)基本情報入力シート'!F86="","",'(入力順➀)基本情報入力シート'!F86)</f>
        <v/>
      </c>
      <c r="F65" s="595" t="str">
        <f>IF('(入力順➀)基本情報入力シート'!G86="","",'(入力順➀)基本情報入力シート'!G86)</f>
        <v/>
      </c>
      <c r="G65" s="595" t="str">
        <f>IF('(入力順➀)基本情報入力シート'!H86="","",'(入力順➀)基本情報入力シート'!H86)</f>
        <v/>
      </c>
      <c r="H65" s="595" t="str">
        <f>IF('(入力順➀)基本情報入力シート'!I86="","",'(入力順➀)基本情報入力シート'!I86)</f>
        <v/>
      </c>
      <c r="I65" s="595" t="str">
        <f>IF('(入力順➀)基本情報入力シート'!J86="","",'(入力順➀)基本情報入力シート'!J86)</f>
        <v/>
      </c>
      <c r="J65" s="595" t="str">
        <f>IF('(入力順➀)基本情報入力シート'!K86="","",'(入力順➀)基本情報入力シート'!K86)</f>
        <v/>
      </c>
      <c r="K65" s="596" t="str">
        <f>IF('(入力順➀)基本情報入力シート'!L86="","",'(入力順➀)基本情報入力シート'!L86)</f>
        <v/>
      </c>
      <c r="L65" s="597" t="str">
        <f>IF('(入力順➀)基本情報入力シート'!M86="","",'(入力順➀)基本情報入力シート'!M86)</f>
        <v/>
      </c>
      <c r="M65" s="597" t="str">
        <f>IF('(入力順➀)基本情報入力シート'!R86="","",'(入力順➀)基本情報入力シート'!R86)</f>
        <v/>
      </c>
      <c r="N65" s="597" t="str">
        <f>IF('(入力順➀)基本情報入力シート'!W86="","",'(入力順➀)基本情報入力シート'!W86)</f>
        <v/>
      </c>
      <c r="O65" s="592" t="str">
        <f>IF('(入力順➀)基本情報入力シート'!X86="","",'(入力順➀)基本情報入力シート'!X86)</f>
        <v/>
      </c>
      <c r="P65" s="598" t="str">
        <f>IF('(入力順➀)基本情報入力シート'!Y86="","",'(入力順➀)基本情報入力シート'!Y86)</f>
        <v/>
      </c>
      <c r="Q65" s="599" t="str">
        <f>IF('(入力順➀)基本情報入力シート'!Z86="","",'(入力順➀)基本情報入力シート'!Z86)</f>
        <v/>
      </c>
      <c r="R65" s="626" t="str">
        <f>IF('(入力順➀)基本情報入力シート'!AA86="","",'(入力順➀)基本情報入力シート'!AA86)</f>
        <v/>
      </c>
      <c r="S65" s="627"/>
      <c r="T65" s="628"/>
      <c r="U65" s="629" t="str">
        <f>IF(P65="","",VLOOKUP(P65,【参考】数式用!$A$5:$I$38,MATCH(T65,【参考】数式用!$H$4:$I$4,0)+7,0))</f>
        <v/>
      </c>
      <c r="V65" s="837"/>
      <c r="W65" s="237" t="s">
        <v>201</v>
      </c>
      <c r="X65" s="630"/>
      <c r="Y65" s="234" t="s">
        <v>202</v>
      </c>
      <c r="Z65" s="630"/>
      <c r="AA65" s="386" t="s">
        <v>203</v>
      </c>
      <c r="AB65" s="630"/>
      <c r="AC65" s="234" t="s">
        <v>202</v>
      </c>
      <c r="AD65" s="630"/>
      <c r="AE65" s="234" t="s">
        <v>204</v>
      </c>
      <c r="AF65" s="606" t="s">
        <v>205</v>
      </c>
      <c r="AG65" s="607" t="str">
        <f t="shared" si="5"/>
        <v/>
      </c>
      <c r="AH65" s="608" t="s">
        <v>206</v>
      </c>
      <c r="AI65" s="609" t="str">
        <f t="shared" si="8"/>
        <v/>
      </c>
      <c r="AJ65" s="192"/>
      <c r="AK65" s="631" t="str">
        <f t="shared" si="6"/>
        <v>○</v>
      </c>
      <c r="AL65" s="632" t="str">
        <f t="shared" si="7"/>
        <v/>
      </c>
      <c r="AM65" s="633"/>
      <c r="AN65" s="633"/>
      <c r="AO65" s="633"/>
      <c r="AP65" s="633"/>
      <c r="AQ65" s="633"/>
      <c r="AR65" s="633"/>
      <c r="AS65" s="633"/>
      <c r="AT65" s="633"/>
      <c r="AU65" s="634"/>
    </row>
    <row r="66" spans="1:47" ht="33" customHeight="1" thickBot="1">
      <c r="A66" s="592">
        <f t="shared" si="2"/>
        <v>55</v>
      </c>
      <c r="B66" s="593" t="str">
        <f>IF('(入力順➀)基本情報入力シート'!C87="","",'(入力順➀)基本情報入力シート'!C87)</f>
        <v/>
      </c>
      <c r="C66" s="594" t="str">
        <f>IF('(入力順➀)基本情報入力シート'!D87="","",'(入力順➀)基本情報入力シート'!D87)</f>
        <v/>
      </c>
      <c r="D66" s="595" t="str">
        <f>IF('(入力順➀)基本情報入力シート'!E87="","",'(入力順➀)基本情報入力シート'!E87)</f>
        <v/>
      </c>
      <c r="E66" s="595" t="str">
        <f>IF('(入力順➀)基本情報入力シート'!F87="","",'(入力順➀)基本情報入力シート'!F87)</f>
        <v/>
      </c>
      <c r="F66" s="595" t="str">
        <f>IF('(入力順➀)基本情報入力シート'!G87="","",'(入力順➀)基本情報入力シート'!G87)</f>
        <v/>
      </c>
      <c r="G66" s="595" t="str">
        <f>IF('(入力順➀)基本情報入力シート'!H87="","",'(入力順➀)基本情報入力シート'!H87)</f>
        <v/>
      </c>
      <c r="H66" s="595" t="str">
        <f>IF('(入力順➀)基本情報入力シート'!I87="","",'(入力順➀)基本情報入力シート'!I87)</f>
        <v/>
      </c>
      <c r="I66" s="595" t="str">
        <f>IF('(入力順➀)基本情報入力シート'!J87="","",'(入力順➀)基本情報入力シート'!J87)</f>
        <v/>
      </c>
      <c r="J66" s="595" t="str">
        <f>IF('(入力順➀)基本情報入力シート'!K87="","",'(入力順➀)基本情報入力シート'!K87)</f>
        <v/>
      </c>
      <c r="K66" s="596" t="str">
        <f>IF('(入力順➀)基本情報入力シート'!L87="","",'(入力順➀)基本情報入力シート'!L87)</f>
        <v/>
      </c>
      <c r="L66" s="597" t="str">
        <f>IF('(入力順➀)基本情報入力シート'!M87="","",'(入力順➀)基本情報入力シート'!M87)</f>
        <v/>
      </c>
      <c r="M66" s="597" t="str">
        <f>IF('(入力順➀)基本情報入力シート'!R87="","",'(入力順➀)基本情報入力シート'!R87)</f>
        <v/>
      </c>
      <c r="N66" s="597" t="str">
        <f>IF('(入力順➀)基本情報入力シート'!W87="","",'(入力順➀)基本情報入力シート'!W87)</f>
        <v/>
      </c>
      <c r="O66" s="592" t="str">
        <f>IF('(入力順➀)基本情報入力シート'!X87="","",'(入力順➀)基本情報入力シート'!X87)</f>
        <v/>
      </c>
      <c r="P66" s="598" t="str">
        <f>IF('(入力順➀)基本情報入力シート'!Y87="","",'(入力順➀)基本情報入力シート'!Y87)</f>
        <v/>
      </c>
      <c r="Q66" s="599" t="str">
        <f>IF('(入力順➀)基本情報入力シート'!Z87="","",'(入力順➀)基本情報入力シート'!Z87)</f>
        <v/>
      </c>
      <c r="R66" s="626" t="str">
        <f>IF('(入力順➀)基本情報入力シート'!AA87="","",'(入力順➀)基本情報入力シート'!AA87)</f>
        <v/>
      </c>
      <c r="S66" s="627"/>
      <c r="T66" s="628"/>
      <c r="U66" s="629" t="str">
        <f>IF(P66="","",VLOOKUP(P66,【参考】数式用!$A$5:$I$38,MATCH(T66,【参考】数式用!$H$4:$I$4,0)+7,0))</f>
        <v/>
      </c>
      <c r="V66" s="837"/>
      <c r="W66" s="237" t="s">
        <v>201</v>
      </c>
      <c r="X66" s="630"/>
      <c r="Y66" s="234" t="s">
        <v>202</v>
      </c>
      <c r="Z66" s="630"/>
      <c r="AA66" s="386" t="s">
        <v>203</v>
      </c>
      <c r="AB66" s="630"/>
      <c r="AC66" s="234" t="s">
        <v>202</v>
      </c>
      <c r="AD66" s="630"/>
      <c r="AE66" s="234" t="s">
        <v>204</v>
      </c>
      <c r="AF66" s="606" t="s">
        <v>205</v>
      </c>
      <c r="AG66" s="607" t="str">
        <f t="shared" si="5"/>
        <v/>
      </c>
      <c r="AH66" s="608" t="s">
        <v>206</v>
      </c>
      <c r="AI66" s="609" t="str">
        <f t="shared" si="8"/>
        <v/>
      </c>
      <c r="AJ66" s="192"/>
      <c r="AK66" s="631" t="str">
        <f t="shared" si="6"/>
        <v>○</v>
      </c>
      <c r="AL66" s="632" t="str">
        <f t="shared" si="7"/>
        <v/>
      </c>
      <c r="AM66" s="633"/>
      <c r="AN66" s="633"/>
      <c r="AO66" s="633"/>
      <c r="AP66" s="633"/>
      <c r="AQ66" s="633"/>
      <c r="AR66" s="633"/>
      <c r="AS66" s="633"/>
      <c r="AT66" s="633"/>
      <c r="AU66" s="634"/>
    </row>
    <row r="67" spans="1:47" ht="33" customHeight="1" thickBot="1">
      <c r="A67" s="592">
        <f t="shared" si="2"/>
        <v>56</v>
      </c>
      <c r="B67" s="593" t="str">
        <f>IF('(入力順➀)基本情報入力シート'!C88="","",'(入力順➀)基本情報入力シート'!C88)</f>
        <v/>
      </c>
      <c r="C67" s="594" t="str">
        <f>IF('(入力順➀)基本情報入力シート'!D88="","",'(入力順➀)基本情報入力シート'!D88)</f>
        <v/>
      </c>
      <c r="D67" s="595" t="str">
        <f>IF('(入力順➀)基本情報入力シート'!E88="","",'(入力順➀)基本情報入力シート'!E88)</f>
        <v/>
      </c>
      <c r="E67" s="595" t="str">
        <f>IF('(入力順➀)基本情報入力シート'!F88="","",'(入力順➀)基本情報入力シート'!F88)</f>
        <v/>
      </c>
      <c r="F67" s="595" t="str">
        <f>IF('(入力順➀)基本情報入力シート'!G88="","",'(入力順➀)基本情報入力シート'!G88)</f>
        <v/>
      </c>
      <c r="G67" s="595" t="str">
        <f>IF('(入力順➀)基本情報入力シート'!H88="","",'(入力順➀)基本情報入力シート'!H88)</f>
        <v/>
      </c>
      <c r="H67" s="595" t="str">
        <f>IF('(入力順➀)基本情報入力シート'!I88="","",'(入力順➀)基本情報入力シート'!I88)</f>
        <v/>
      </c>
      <c r="I67" s="595" t="str">
        <f>IF('(入力順➀)基本情報入力シート'!J88="","",'(入力順➀)基本情報入力シート'!J88)</f>
        <v/>
      </c>
      <c r="J67" s="595" t="str">
        <f>IF('(入力順➀)基本情報入力シート'!K88="","",'(入力順➀)基本情報入力シート'!K88)</f>
        <v/>
      </c>
      <c r="K67" s="596" t="str">
        <f>IF('(入力順➀)基本情報入力シート'!L88="","",'(入力順➀)基本情報入力シート'!L88)</f>
        <v/>
      </c>
      <c r="L67" s="597" t="str">
        <f>IF('(入力順➀)基本情報入力シート'!M88="","",'(入力順➀)基本情報入力シート'!M88)</f>
        <v/>
      </c>
      <c r="M67" s="597" t="str">
        <f>IF('(入力順➀)基本情報入力シート'!R88="","",'(入力順➀)基本情報入力シート'!R88)</f>
        <v/>
      </c>
      <c r="N67" s="597" t="str">
        <f>IF('(入力順➀)基本情報入力シート'!W88="","",'(入力順➀)基本情報入力シート'!W88)</f>
        <v/>
      </c>
      <c r="O67" s="592" t="str">
        <f>IF('(入力順➀)基本情報入力シート'!X88="","",'(入力順➀)基本情報入力シート'!X88)</f>
        <v/>
      </c>
      <c r="P67" s="598" t="str">
        <f>IF('(入力順➀)基本情報入力シート'!Y88="","",'(入力順➀)基本情報入力シート'!Y88)</f>
        <v/>
      </c>
      <c r="Q67" s="599" t="str">
        <f>IF('(入力順➀)基本情報入力シート'!Z88="","",'(入力順➀)基本情報入力シート'!Z88)</f>
        <v/>
      </c>
      <c r="R67" s="626" t="str">
        <f>IF('(入力順➀)基本情報入力シート'!AA88="","",'(入力順➀)基本情報入力シート'!AA88)</f>
        <v/>
      </c>
      <c r="S67" s="627"/>
      <c r="T67" s="628"/>
      <c r="U67" s="629" t="str">
        <f>IF(P67="","",VLOOKUP(P67,【参考】数式用!$A$5:$I$38,MATCH(T67,【参考】数式用!$H$4:$I$4,0)+7,0))</f>
        <v/>
      </c>
      <c r="V67" s="837"/>
      <c r="W67" s="237" t="s">
        <v>201</v>
      </c>
      <c r="X67" s="630"/>
      <c r="Y67" s="234" t="s">
        <v>202</v>
      </c>
      <c r="Z67" s="630"/>
      <c r="AA67" s="386" t="s">
        <v>203</v>
      </c>
      <c r="AB67" s="630"/>
      <c r="AC67" s="234" t="s">
        <v>202</v>
      </c>
      <c r="AD67" s="630"/>
      <c r="AE67" s="234" t="s">
        <v>204</v>
      </c>
      <c r="AF67" s="606" t="s">
        <v>205</v>
      </c>
      <c r="AG67" s="607" t="str">
        <f t="shared" si="5"/>
        <v/>
      </c>
      <c r="AH67" s="608" t="s">
        <v>206</v>
      </c>
      <c r="AI67" s="609" t="str">
        <f t="shared" si="8"/>
        <v/>
      </c>
      <c r="AJ67" s="192"/>
      <c r="AK67" s="631" t="str">
        <f t="shared" si="6"/>
        <v>○</v>
      </c>
      <c r="AL67" s="632" t="str">
        <f t="shared" si="7"/>
        <v/>
      </c>
      <c r="AM67" s="633"/>
      <c r="AN67" s="633"/>
      <c r="AO67" s="633"/>
      <c r="AP67" s="633"/>
      <c r="AQ67" s="633"/>
      <c r="AR67" s="633"/>
      <c r="AS67" s="633"/>
      <c r="AT67" s="633"/>
      <c r="AU67" s="634"/>
    </row>
    <row r="68" spans="1:47" ht="33" customHeight="1" thickBot="1">
      <c r="A68" s="592">
        <f t="shared" si="2"/>
        <v>57</v>
      </c>
      <c r="B68" s="593" t="str">
        <f>IF('(入力順➀)基本情報入力シート'!C89="","",'(入力順➀)基本情報入力シート'!C89)</f>
        <v/>
      </c>
      <c r="C68" s="594" t="str">
        <f>IF('(入力順➀)基本情報入力シート'!D89="","",'(入力順➀)基本情報入力シート'!D89)</f>
        <v/>
      </c>
      <c r="D68" s="595" t="str">
        <f>IF('(入力順➀)基本情報入力シート'!E89="","",'(入力順➀)基本情報入力シート'!E89)</f>
        <v/>
      </c>
      <c r="E68" s="595" t="str">
        <f>IF('(入力順➀)基本情報入力シート'!F89="","",'(入力順➀)基本情報入力シート'!F89)</f>
        <v/>
      </c>
      <c r="F68" s="595" t="str">
        <f>IF('(入力順➀)基本情報入力シート'!G89="","",'(入力順➀)基本情報入力シート'!G89)</f>
        <v/>
      </c>
      <c r="G68" s="595" t="str">
        <f>IF('(入力順➀)基本情報入力シート'!H89="","",'(入力順➀)基本情報入力シート'!H89)</f>
        <v/>
      </c>
      <c r="H68" s="595" t="str">
        <f>IF('(入力順➀)基本情報入力シート'!I89="","",'(入力順➀)基本情報入力シート'!I89)</f>
        <v/>
      </c>
      <c r="I68" s="595" t="str">
        <f>IF('(入力順➀)基本情報入力シート'!J89="","",'(入力順➀)基本情報入力シート'!J89)</f>
        <v/>
      </c>
      <c r="J68" s="595" t="str">
        <f>IF('(入力順➀)基本情報入力シート'!K89="","",'(入力順➀)基本情報入力シート'!K89)</f>
        <v/>
      </c>
      <c r="K68" s="596" t="str">
        <f>IF('(入力順➀)基本情報入力シート'!L89="","",'(入力順➀)基本情報入力シート'!L89)</f>
        <v/>
      </c>
      <c r="L68" s="597" t="str">
        <f>IF('(入力順➀)基本情報入力シート'!M89="","",'(入力順➀)基本情報入力シート'!M89)</f>
        <v/>
      </c>
      <c r="M68" s="597" t="str">
        <f>IF('(入力順➀)基本情報入力シート'!R89="","",'(入力順➀)基本情報入力シート'!R89)</f>
        <v/>
      </c>
      <c r="N68" s="597" t="str">
        <f>IF('(入力順➀)基本情報入力シート'!W89="","",'(入力順➀)基本情報入力シート'!W89)</f>
        <v/>
      </c>
      <c r="O68" s="592" t="str">
        <f>IF('(入力順➀)基本情報入力シート'!X89="","",'(入力順➀)基本情報入力シート'!X89)</f>
        <v/>
      </c>
      <c r="P68" s="598" t="str">
        <f>IF('(入力順➀)基本情報入力シート'!Y89="","",'(入力順➀)基本情報入力シート'!Y89)</f>
        <v/>
      </c>
      <c r="Q68" s="599" t="str">
        <f>IF('(入力順➀)基本情報入力シート'!Z89="","",'(入力順➀)基本情報入力シート'!Z89)</f>
        <v/>
      </c>
      <c r="R68" s="626" t="str">
        <f>IF('(入力順➀)基本情報入力シート'!AA89="","",'(入力順➀)基本情報入力シート'!AA89)</f>
        <v/>
      </c>
      <c r="S68" s="627"/>
      <c r="T68" s="628"/>
      <c r="U68" s="629" t="str">
        <f>IF(P68="","",VLOOKUP(P68,【参考】数式用!$A$5:$I$38,MATCH(T68,【参考】数式用!$H$4:$I$4,0)+7,0))</f>
        <v/>
      </c>
      <c r="V68" s="837"/>
      <c r="W68" s="237" t="s">
        <v>201</v>
      </c>
      <c r="X68" s="630"/>
      <c r="Y68" s="234" t="s">
        <v>202</v>
      </c>
      <c r="Z68" s="630"/>
      <c r="AA68" s="386" t="s">
        <v>203</v>
      </c>
      <c r="AB68" s="630"/>
      <c r="AC68" s="234" t="s">
        <v>202</v>
      </c>
      <c r="AD68" s="630"/>
      <c r="AE68" s="234" t="s">
        <v>204</v>
      </c>
      <c r="AF68" s="606" t="s">
        <v>205</v>
      </c>
      <c r="AG68" s="607" t="str">
        <f t="shared" si="5"/>
        <v/>
      </c>
      <c r="AH68" s="608" t="s">
        <v>206</v>
      </c>
      <c r="AI68" s="609" t="str">
        <f t="shared" si="8"/>
        <v/>
      </c>
      <c r="AJ68" s="192"/>
      <c r="AK68" s="631" t="str">
        <f t="shared" si="6"/>
        <v>○</v>
      </c>
      <c r="AL68" s="632" t="str">
        <f t="shared" si="7"/>
        <v/>
      </c>
      <c r="AM68" s="633"/>
      <c r="AN68" s="633"/>
      <c r="AO68" s="633"/>
      <c r="AP68" s="633"/>
      <c r="AQ68" s="633"/>
      <c r="AR68" s="633"/>
      <c r="AS68" s="633"/>
      <c r="AT68" s="633"/>
      <c r="AU68" s="634"/>
    </row>
    <row r="69" spans="1:47" ht="33" customHeight="1" thickBot="1">
      <c r="A69" s="592">
        <f t="shared" si="2"/>
        <v>58</v>
      </c>
      <c r="B69" s="593" t="str">
        <f>IF('(入力順➀)基本情報入力シート'!C90="","",'(入力順➀)基本情報入力シート'!C90)</f>
        <v/>
      </c>
      <c r="C69" s="594" t="str">
        <f>IF('(入力順➀)基本情報入力シート'!D90="","",'(入力順➀)基本情報入力シート'!D90)</f>
        <v/>
      </c>
      <c r="D69" s="595" t="str">
        <f>IF('(入力順➀)基本情報入力シート'!E90="","",'(入力順➀)基本情報入力シート'!E90)</f>
        <v/>
      </c>
      <c r="E69" s="595" t="str">
        <f>IF('(入力順➀)基本情報入力シート'!F90="","",'(入力順➀)基本情報入力シート'!F90)</f>
        <v/>
      </c>
      <c r="F69" s="595" t="str">
        <f>IF('(入力順➀)基本情報入力シート'!G90="","",'(入力順➀)基本情報入力シート'!G90)</f>
        <v/>
      </c>
      <c r="G69" s="595" t="str">
        <f>IF('(入力順➀)基本情報入力シート'!H90="","",'(入力順➀)基本情報入力シート'!H90)</f>
        <v/>
      </c>
      <c r="H69" s="595" t="str">
        <f>IF('(入力順➀)基本情報入力シート'!I90="","",'(入力順➀)基本情報入力シート'!I90)</f>
        <v/>
      </c>
      <c r="I69" s="595" t="str">
        <f>IF('(入力順➀)基本情報入力シート'!J90="","",'(入力順➀)基本情報入力シート'!J90)</f>
        <v/>
      </c>
      <c r="J69" s="595" t="str">
        <f>IF('(入力順➀)基本情報入力シート'!K90="","",'(入力順➀)基本情報入力シート'!K90)</f>
        <v/>
      </c>
      <c r="K69" s="596" t="str">
        <f>IF('(入力順➀)基本情報入力シート'!L90="","",'(入力順➀)基本情報入力シート'!L90)</f>
        <v/>
      </c>
      <c r="L69" s="597" t="str">
        <f>IF('(入力順➀)基本情報入力シート'!M90="","",'(入力順➀)基本情報入力シート'!M90)</f>
        <v/>
      </c>
      <c r="M69" s="597" t="str">
        <f>IF('(入力順➀)基本情報入力シート'!R90="","",'(入力順➀)基本情報入力シート'!R90)</f>
        <v/>
      </c>
      <c r="N69" s="597" t="str">
        <f>IF('(入力順➀)基本情報入力シート'!W90="","",'(入力順➀)基本情報入力シート'!W90)</f>
        <v/>
      </c>
      <c r="O69" s="592" t="str">
        <f>IF('(入力順➀)基本情報入力シート'!X90="","",'(入力順➀)基本情報入力シート'!X90)</f>
        <v/>
      </c>
      <c r="P69" s="598" t="str">
        <f>IF('(入力順➀)基本情報入力シート'!Y90="","",'(入力順➀)基本情報入力シート'!Y90)</f>
        <v/>
      </c>
      <c r="Q69" s="599" t="str">
        <f>IF('(入力順➀)基本情報入力シート'!Z90="","",'(入力順➀)基本情報入力シート'!Z90)</f>
        <v/>
      </c>
      <c r="R69" s="626" t="str">
        <f>IF('(入力順➀)基本情報入力シート'!AA90="","",'(入力順➀)基本情報入力シート'!AA90)</f>
        <v/>
      </c>
      <c r="S69" s="627"/>
      <c r="T69" s="628"/>
      <c r="U69" s="629" t="str">
        <f>IF(P69="","",VLOOKUP(P69,【参考】数式用!$A$5:$I$38,MATCH(T69,【参考】数式用!$H$4:$I$4,0)+7,0))</f>
        <v/>
      </c>
      <c r="V69" s="837"/>
      <c r="W69" s="237" t="s">
        <v>201</v>
      </c>
      <c r="X69" s="630"/>
      <c r="Y69" s="234" t="s">
        <v>202</v>
      </c>
      <c r="Z69" s="630"/>
      <c r="AA69" s="386" t="s">
        <v>203</v>
      </c>
      <c r="AB69" s="630"/>
      <c r="AC69" s="234" t="s">
        <v>202</v>
      </c>
      <c r="AD69" s="630"/>
      <c r="AE69" s="234" t="s">
        <v>204</v>
      </c>
      <c r="AF69" s="606" t="s">
        <v>205</v>
      </c>
      <c r="AG69" s="607" t="str">
        <f t="shared" si="5"/>
        <v/>
      </c>
      <c r="AH69" s="608" t="s">
        <v>206</v>
      </c>
      <c r="AI69" s="609" t="str">
        <f t="shared" si="8"/>
        <v/>
      </c>
      <c r="AJ69" s="192"/>
      <c r="AK69" s="631" t="str">
        <f t="shared" si="6"/>
        <v>○</v>
      </c>
      <c r="AL69" s="632" t="str">
        <f t="shared" si="7"/>
        <v/>
      </c>
      <c r="AM69" s="633"/>
      <c r="AN69" s="633"/>
      <c r="AO69" s="633"/>
      <c r="AP69" s="633"/>
      <c r="AQ69" s="633"/>
      <c r="AR69" s="633"/>
      <c r="AS69" s="633"/>
      <c r="AT69" s="633"/>
      <c r="AU69" s="634"/>
    </row>
    <row r="70" spans="1:47" ht="33" customHeight="1" thickBot="1">
      <c r="A70" s="592">
        <f t="shared" si="2"/>
        <v>59</v>
      </c>
      <c r="B70" s="593" t="str">
        <f>IF('(入力順➀)基本情報入力シート'!C91="","",'(入力順➀)基本情報入力シート'!C91)</f>
        <v/>
      </c>
      <c r="C70" s="594" t="str">
        <f>IF('(入力順➀)基本情報入力シート'!D91="","",'(入力順➀)基本情報入力シート'!D91)</f>
        <v/>
      </c>
      <c r="D70" s="595" t="str">
        <f>IF('(入力順➀)基本情報入力シート'!E91="","",'(入力順➀)基本情報入力シート'!E91)</f>
        <v/>
      </c>
      <c r="E70" s="595" t="str">
        <f>IF('(入力順➀)基本情報入力シート'!F91="","",'(入力順➀)基本情報入力シート'!F91)</f>
        <v/>
      </c>
      <c r="F70" s="595" t="str">
        <f>IF('(入力順➀)基本情報入力シート'!G91="","",'(入力順➀)基本情報入力シート'!G91)</f>
        <v/>
      </c>
      <c r="G70" s="595" t="str">
        <f>IF('(入力順➀)基本情報入力シート'!H91="","",'(入力順➀)基本情報入力シート'!H91)</f>
        <v/>
      </c>
      <c r="H70" s="595" t="str">
        <f>IF('(入力順➀)基本情報入力シート'!I91="","",'(入力順➀)基本情報入力シート'!I91)</f>
        <v/>
      </c>
      <c r="I70" s="595" t="str">
        <f>IF('(入力順➀)基本情報入力シート'!J91="","",'(入力順➀)基本情報入力シート'!J91)</f>
        <v/>
      </c>
      <c r="J70" s="595" t="str">
        <f>IF('(入力順➀)基本情報入力シート'!K91="","",'(入力順➀)基本情報入力シート'!K91)</f>
        <v/>
      </c>
      <c r="K70" s="596" t="str">
        <f>IF('(入力順➀)基本情報入力シート'!L91="","",'(入力順➀)基本情報入力シート'!L91)</f>
        <v/>
      </c>
      <c r="L70" s="597" t="str">
        <f>IF('(入力順➀)基本情報入力シート'!M91="","",'(入力順➀)基本情報入力シート'!M91)</f>
        <v/>
      </c>
      <c r="M70" s="597" t="str">
        <f>IF('(入力順➀)基本情報入力シート'!R91="","",'(入力順➀)基本情報入力シート'!R91)</f>
        <v/>
      </c>
      <c r="N70" s="597" t="str">
        <f>IF('(入力順➀)基本情報入力シート'!W91="","",'(入力順➀)基本情報入力シート'!W91)</f>
        <v/>
      </c>
      <c r="O70" s="592" t="str">
        <f>IF('(入力順➀)基本情報入力シート'!X91="","",'(入力順➀)基本情報入力シート'!X91)</f>
        <v/>
      </c>
      <c r="P70" s="598" t="str">
        <f>IF('(入力順➀)基本情報入力シート'!Y91="","",'(入力順➀)基本情報入力シート'!Y91)</f>
        <v/>
      </c>
      <c r="Q70" s="599" t="str">
        <f>IF('(入力順➀)基本情報入力シート'!Z91="","",'(入力順➀)基本情報入力シート'!Z91)</f>
        <v/>
      </c>
      <c r="R70" s="626" t="str">
        <f>IF('(入力順➀)基本情報入力シート'!AA91="","",'(入力順➀)基本情報入力シート'!AA91)</f>
        <v/>
      </c>
      <c r="S70" s="627"/>
      <c r="T70" s="628"/>
      <c r="U70" s="629" t="str">
        <f>IF(P70="","",VLOOKUP(P70,【参考】数式用!$A$5:$I$38,MATCH(T70,【参考】数式用!$H$4:$I$4,0)+7,0))</f>
        <v/>
      </c>
      <c r="V70" s="837"/>
      <c r="W70" s="237" t="s">
        <v>201</v>
      </c>
      <c r="X70" s="630"/>
      <c r="Y70" s="234" t="s">
        <v>202</v>
      </c>
      <c r="Z70" s="630"/>
      <c r="AA70" s="386" t="s">
        <v>203</v>
      </c>
      <c r="AB70" s="630"/>
      <c r="AC70" s="234" t="s">
        <v>202</v>
      </c>
      <c r="AD70" s="630"/>
      <c r="AE70" s="234" t="s">
        <v>204</v>
      </c>
      <c r="AF70" s="606" t="s">
        <v>205</v>
      </c>
      <c r="AG70" s="607" t="str">
        <f t="shared" si="5"/>
        <v/>
      </c>
      <c r="AH70" s="608" t="s">
        <v>206</v>
      </c>
      <c r="AI70" s="609" t="str">
        <f t="shared" si="8"/>
        <v/>
      </c>
      <c r="AJ70" s="192"/>
      <c r="AK70" s="631" t="str">
        <f t="shared" si="6"/>
        <v>○</v>
      </c>
      <c r="AL70" s="632" t="str">
        <f t="shared" si="7"/>
        <v/>
      </c>
      <c r="AM70" s="633"/>
      <c r="AN70" s="633"/>
      <c r="AO70" s="633"/>
      <c r="AP70" s="633"/>
      <c r="AQ70" s="633"/>
      <c r="AR70" s="633"/>
      <c r="AS70" s="633"/>
      <c r="AT70" s="633"/>
      <c r="AU70" s="634"/>
    </row>
    <row r="71" spans="1:47" ht="33" customHeight="1" thickBot="1">
      <c r="A71" s="592">
        <f t="shared" si="2"/>
        <v>60</v>
      </c>
      <c r="B71" s="593" t="str">
        <f>IF('(入力順➀)基本情報入力シート'!C92="","",'(入力順➀)基本情報入力シート'!C92)</f>
        <v/>
      </c>
      <c r="C71" s="594" t="str">
        <f>IF('(入力順➀)基本情報入力シート'!D92="","",'(入力順➀)基本情報入力シート'!D92)</f>
        <v/>
      </c>
      <c r="D71" s="595" t="str">
        <f>IF('(入力順➀)基本情報入力シート'!E92="","",'(入力順➀)基本情報入力シート'!E92)</f>
        <v/>
      </c>
      <c r="E71" s="595" t="str">
        <f>IF('(入力順➀)基本情報入力シート'!F92="","",'(入力順➀)基本情報入力シート'!F92)</f>
        <v/>
      </c>
      <c r="F71" s="595" t="str">
        <f>IF('(入力順➀)基本情報入力シート'!G92="","",'(入力順➀)基本情報入力シート'!G92)</f>
        <v/>
      </c>
      <c r="G71" s="595" t="str">
        <f>IF('(入力順➀)基本情報入力シート'!H92="","",'(入力順➀)基本情報入力シート'!H92)</f>
        <v/>
      </c>
      <c r="H71" s="595" t="str">
        <f>IF('(入力順➀)基本情報入力シート'!I92="","",'(入力順➀)基本情報入力シート'!I92)</f>
        <v/>
      </c>
      <c r="I71" s="595" t="str">
        <f>IF('(入力順➀)基本情報入力シート'!J92="","",'(入力順➀)基本情報入力シート'!J92)</f>
        <v/>
      </c>
      <c r="J71" s="595" t="str">
        <f>IF('(入力順➀)基本情報入力シート'!K92="","",'(入力順➀)基本情報入力シート'!K92)</f>
        <v/>
      </c>
      <c r="K71" s="596" t="str">
        <f>IF('(入力順➀)基本情報入力シート'!L92="","",'(入力順➀)基本情報入力シート'!L92)</f>
        <v/>
      </c>
      <c r="L71" s="597" t="str">
        <f>IF('(入力順➀)基本情報入力シート'!M92="","",'(入力順➀)基本情報入力シート'!M92)</f>
        <v/>
      </c>
      <c r="M71" s="597" t="str">
        <f>IF('(入力順➀)基本情報入力シート'!R92="","",'(入力順➀)基本情報入力シート'!R92)</f>
        <v/>
      </c>
      <c r="N71" s="597" t="str">
        <f>IF('(入力順➀)基本情報入力シート'!W92="","",'(入力順➀)基本情報入力シート'!W92)</f>
        <v/>
      </c>
      <c r="O71" s="592" t="str">
        <f>IF('(入力順➀)基本情報入力シート'!X92="","",'(入力順➀)基本情報入力シート'!X92)</f>
        <v/>
      </c>
      <c r="P71" s="598" t="str">
        <f>IF('(入力順➀)基本情報入力シート'!Y92="","",'(入力順➀)基本情報入力シート'!Y92)</f>
        <v/>
      </c>
      <c r="Q71" s="599" t="str">
        <f>IF('(入力順➀)基本情報入力シート'!Z92="","",'(入力順➀)基本情報入力シート'!Z92)</f>
        <v/>
      </c>
      <c r="R71" s="626" t="str">
        <f>IF('(入力順➀)基本情報入力シート'!AA92="","",'(入力順➀)基本情報入力シート'!AA92)</f>
        <v/>
      </c>
      <c r="S71" s="627"/>
      <c r="T71" s="628"/>
      <c r="U71" s="629" t="str">
        <f>IF(P71="","",VLOOKUP(P71,【参考】数式用!$A$5:$I$38,MATCH(T71,【参考】数式用!$H$4:$I$4,0)+7,0))</f>
        <v/>
      </c>
      <c r="V71" s="837"/>
      <c r="W71" s="237" t="s">
        <v>201</v>
      </c>
      <c r="X71" s="630"/>
      <c r="Y71" s="234" t="s">
        <v>202</v>
      </c>
      <c r="Z71" s="630"/>
      <c r="AA71" s="386" t="s">
        <v>203</v>
      </c>
      <c r="AB71" s="630"/>
      <c r="AC71" s="234" t="s">
        <v>202</v>
      </c>
      <c r="AD71" s="630"/>
      <c r="AE71" s="234" t="s">
        <v>204</v>
      </c>
      <c r="AF71" s="606" t="s">
        <v>205</v>
      </c>
      <c r="AG71" s="607" t="str">
        <f t="shared" si="5"/>
        <v/>
      </c>
      <c r="AH71" s="608" t="s">
        <v>206</v>
      </c>
      <c r="AI71" s="609" t="str">
        <f t="shared" si="8"/>
        <v/>
      </c>
      <c r="AJ71" s="192"/>
      <c r="AK71" s="631" t="str">
        <f t="shared" si="6"/>
        <v>○</v>
      </c>
      <c r="AL71" s="632" t="str">
        <f t="shared" si="7"/>
        <v/>
      </c>
      <c r="AM71" s="633"/>
      <c r="AN71" s="633"/>
      <c r="AO71" s="633"/>
      <c r="AP71" s="633"/>
      <c r="AQ71" s="633"/>
      <c r="AR71" s="633"/>
      <c r="AS71" s="633"/>
      <c r="AT71" s="633"/>
      <c r="AU71" s="634"/>
    </row>
    <row r="72" spans="1:47" ht="33" customHeight="1" thickBot="1">
      <c r="A72" s="592">
        <f t="shared" si="2"/>
        <v>61</v>
      </c>
      <c r="B72" s="593" t="str">
        <f>IF('(入力順➀)基本情報入力シート'!C93="","",'(入力順➀)基本情報入力シート'!C93)</f>
        <v/>
      </c>
      <c r="C72" s="594" t="str">
        <f>IF('(入力順➀)基本情報入力シート'!D93="","",'(入力順➀)基本情報入力シート'!D93)</f>
        <v/>
      </c>
      <c r="D72" s="595" t="str">
        <f>IF('(入力順➀)基本情報入力シート'!E93="","",'(入力順➀)基本情報入力シート'!E93)</f>
        <v/>
      </c>
      <c r="E72" s="595" t="str">
        <f>IF('(入力順➀)基本情報入力シート'!F93="","",'(入力順➀)基本情報入力シート'!F93)</f>
        <v/>
      </c>
      <c r="F72" s="595" t="str">
        <f>IF('(入力順➀)基本情報入力シート'!G93="","",'(入力順➀)基本情報入力シート'!G93)</f>
        <v/>
      </c>
      <c r="G72" s="595" t="str">
        <f>IF('(入力順➀)基本情報入力シート'!H93="","",'(入力順➀)基本情報入力シート'!H93)</f>
        <v/>
      </c>
      <c r="H72" s="595" t="str">
        <f>IF('(入力順➀)基本情報入力シート'!I93="","",'(入力順➀)基本情報入力シート'!I93)</f>
        <v/>
      </c>
      <c r="I72" s="595" t="str">
        <f>IF('(入力順➀)基本情報入力シート'!J93="","",'(入力順➀)基本情報入力シート'!J93)</f>
        <v/>
      </c>
      <c r="J72" s="595" t="str">
        <f>IF('(入力順➀)基本情報入力シート'!K93="","",'(入力順➀)基本情報入力シート'!K93)</f>
        <v/>
      </c>
      <c r="K72" s="596" t="str">
        <f>IF('(入力順➀)基本情報入力シート'!L93="","",'(入力順➀)基本情報入力シート'!L93)</f>
        <v/>
      </c>
      <c r="L72" s="597" t="str">
        <f>IF('(入力順➀)基本情報入力シート'!M93="","",'(入力順➀)基本情報入力シート'!M93)</f>
        <v/>
      </c>
      <c r="M72" s="597" t="str">
        <f>IF('(入力順➀)基本情報入力シート'!R93="","",'(入力順➀)基本情報入力シート'!R93)</f>
        <v/>
      </c>
      <c r="N72" s="597" t="str">
        <f>IF('(入力順➀)基本情報入力シート'!W93="","",'(入力順➀)基本情報入力シート'!W93)</f>
        <v/>
      </c>
      <c r="O72" s="592" t="str">
        <f>IF('(入力順➀)基本情報入力シート'!X93="","",'(入力順➀)基本情報入力シート'!X93)</f>
        <v/>
      </c>
      <c r="P72" s="598" t="str">
        <f>IF('(入力順➀)基本情報入力シート'!Y93="","",'(入力順➀)基本情報入力シート'!Y93)</f>
        <v/>
      </c>
      <c r="Q72" s="599" t="str">
        <f>IF('(入力順➀)基本情報入力シート'!Z93="","",'(入力順➀)基本情報入力シート'!Z93)</f>
        <v/>
      </c>
      <c r="R72" s="626" t="str">
        <f>IF('(入力順➀)基本情報入力シート'!AA93="","",'(入力順➀)基本情報入力シート'!AA93)</f>
        <v/>
      </c>
      <c r="S72" s="627"/>
      <c r="T72" s="628"/>
      <c r="U72" s="629" t="str">
        <f>IF(P72="","",VLOOKUP(P72,【参考】数式用!$A$5:$I$38,MATCH(T72,【参考】数式用!$H$4:$I$4,0)+7,0))</f>
        <v/>
      </c>
      <c r="V72" s="837"/>
      <c r="W72" s="237" t="s">
        <v>201</v>
      </c>
      <c r="X72" s="630"/>
      <c r="Y72" s="234" t="s">
        <v>202</v>
      </c>
      <c r="Z72" s="630"/>
      <c r="AA72" s="386" t="s">
        <v>203</v>
      </c>
      <c r="AB72" s="630"/>
      <c r="AC72" s="234" t="s">
        <v>202</v>
      </c>
      <c r="AD72" s="630"/>
      <c r="AE72" s="234" t="s">
        <v>204</v>
      </c>
      <c r="AF72" s="606" t="s">
        <v>205</v>
      </c>
      <c r="AG72" s="607" t="str">
        <f t="shared" si="5"/>
        <v/>
      </c>
      <c r="AH72" s="608" t="s">
        <v>206</v>
      </c>
      <c r="AI72" s="609" t="str">
        <f t="shared" si="8"/>
        <v/>
      </c>
      <c r="AJ72" s="192"/>
      <c r="AK72" s="631" t="str">
        <f t="shared" si="6"/>
        <v>○</v>
      </c>
      <c r="AL72" s="632" t="str">
        <f t="shared" si="7"/>
        <v/>
      </c>
      <c r="AM72" s="633"/>
      <c r="AN72" s="633"/>
      <c r="AO72" s="633"/>
      <c r="AP72" s="633"/>
      <c r="AQ72" s="633"/>
      <c r="AR72" s="633"/>
      <c r="AS72" s="633"/>
      <c r="AT72" s="633"/>
      <c r="AU72" s="634"/>
    </row>
    <row r="73" spans="1:47" ht="33" customHeight="1" thickBot="1">
      <c r="A73" s="592">
        <f t="shared" si="2"/>
        <v>62</v>
      </c>
      <c r="B73" s="593" t="str">
        <f>IF('(入力順➀)基本情報入力シート'!C94="","",'(入力順➀)基本情報入力シート'!C94)</f>
        <v/>
      </c>
      <c r="C73" s="594" t="str">
        <f>IF('(入力順➀)基本情報入力シート'!D94="","",'(入力順➀)基本情報入力シート'!D94)</f>
        <v/>
      </c>
      <c r="D73" s="595" t="str">
        <f>IF('(入力順➀)基本情報入力シート'!E94="","",'(入力順➀)基本情報入力シート'!E94)</f>
        <v/>
      </c>
      <c r="E73" s="595" t="str">
        <f>IF('(入力順➀)基本情報入力シート'!F94="","",'(入力順➀)基本情報入力シート'!F94)</f>
        <v/>
      </c>
      <c r="F73" s="595" t="str">
        <f>IF('(入力順➀)基本情報入力シート'!G94="","",'(入力順➀)基本情報入力シート'!G94)</f>
        <v/>
      </c>
      <c r="G73" s="595" t="str">
        <f>IF('(入力順➀)基本情報入力シート'!H94="","",'(入力順➀)基本情報入力シート'!H94)</f>
        <v/>
      </c>
      <c r="H73" s="595" t="str">
        <f>IF('(入力順➀)基本情報入力シート'!I94="","",'(入力順➀)基本情報入力シート'!I94)</f>
        <v/>
      </c>
      <c r="I73" s="595" t="str">
        <f>IF('(入力順➀)基本情報入力シート'!J94="","",'(入力順➀)基本情報入力シート'!J94)</f>
        <v/>
      </c>
      <c r="J73" s="595" t="str">
        <f>IF('(入力順➀)基本情報入力シート'!K94="","",'(入力順➀)基本情報入力シート'!K94)</f>
        <v/>
      </c>
      <c r="K73" s="596" t="str">
        <f>IF('(入力順➀)基本情報入力シート'!L94="","",'(入力順➀)基本情報入力シート'!L94)</f>
        <v/>
      </c>
      <c r="L73" s="597" t="str">
        <f>IF('(入力順➀)基本情報入力シート'!M94="","",'(入力順➀)基本情報入力シート'!M94)</f>
        <v/>
      </c>
      <c r="M73" s="597" t="str">
        <f>IF('(入力順➀)基本情報入力シート'!R94="","",'(入力順➀)基本情報入力シート'!R94)</f>
        <v/>
      </c>
      <c r="N73" s="597" t="str">
        <f>IF('(入力順➀)基本情報入力シート'!W94="","",'(入力順➀)基本情報入力シート'!W94)</f>
        <v/>
      </c>
      <c r="O73" s="592" t="str">
        <f>IF('(入力順➀)基本情報入力シート'!X94="","",'(入力順➀)基本情報入力シート'!X94)</f>
        <v/>
      </c>
      <c r="P73" s="598" t="str">
        <f>IF('(入力順➀)基本情報入力シート'!Y94="","",'(入力順➀)基本情報入力シート'!Y94)</f>
        <v/>
      </c>
      <c r="Q73" s="599" t="str">
        <f>IF('(入力順➀)基本情報入力シート'!Z94="","",'(入力順➀)基本情報入力シート'!Z94)</f>
        <v/>
      </c>
      <c r="R73" s="626" t="str">
        <f>IF('(入力順➀)基本情報入力シート'!AA94="","",'(入力順➀)基本情報入力シート'!AA94)</f>
        <v/>
      </c>
      <c r="S73" s="627"/>
      <c r="T73" s="628"/>
      <c r="U73" s="629" t="str">
        <f>IF(P73="","",VLOOKUP(P73,【参考】数式用!$A$5:$I$38,MATCH(T73,【参考】数式用!$H$4:$I$4,0)+7,0))</f>
        <v/>
      </c>
      <c r="V73" s="837"/>
      <c r="W73" s="237" t="s">
        <v>201</v>
      </c>
      <c r="X73" s="630"/>
      <c r="Y73" s="234" t="s">
        <v>202</v>
      </c>
      <c r="Z73" s="630"/>
      <c r="AA73" s="386" t="s">
        <v>203</v>
      </c>
      <c r="AB73" s="630"/>
      <c r="AC73" s="234" t="s">
        <v>202</v>
      </c>
      <c r="AD73" s="630"/>
      <c r="AE73" s="234" t="s">
        <v>204</v>
      </c>
      <c r="AF73" s="606" t="s">
        <v>205</v>
      </c>
      <c r="AG73" s="607" t="str">
        <f t="shared" si="5"/>
        <v/>
      </c>
      <c r="AH73" s="608" t="s">
        <v>206</v>
      </c>
      <c r="AI73" s="609" t="str">
        <f t="shared" si="8"/>
        <v/>
      </c>
      <c r="AJ73" s="192"/>
      <c r="AK73" s="631" t="str">
        <f t="shared" si="6"/>
        <v>○</v>
      </c>
      <c r="AL73" s="632" t="str">
        <f t="shared" si="7"/>
        <v/>
      </c>
      <c r="AM73" s="633"/>
      <c r="AN73" s="633"/>
      <c r="AO73" s="633"/>
      <c r="AP73" s="633"/>
      <c r="AQ73" s="633"/>
      <c r="AR73" s="633"/>
      <c r="AS73" s="633"/>
      <c r="AT73" s="633"/>
      <c r="AU73" s="634"/>
    </row>
    <row r="74" spans="1:47" ht="33" customHeight="1" thickBot="1">
      <c r="A74" s="592">
        <f t="shared" si="2"/>
        <v>63</v>
      </c>
      <c r="B74" s="593" t="str">
        <f>IF('(入力順➀)基本情報入力シート'!C95="","",'(入力順➀)基本情報入力シート'!C95)</f>
        <v/>
      </c>
      <c r="C74" s="594" t="str">
        <f>IF('(入力順➀)基本情報入力シート'!D95="","",'(入力順➀)基本情報入力シート'!D95)</f>
        <v/>
      </c>
      <c r="D74" s="595" t="str">
        <f>IF('(入力順➀)基本情報入力シート'!E95="","",'(入力順➀)基本情報入力シート'!E95)</f>
        <v/>
      </c>
      <c r="E74" s="595" t="str">
        <f>IF('(入力順➀)基本情報入力シート'!F95="","",'(入力順➀)基本情報入力シート'!F95)</f>
        <v/>
      </c>
      <c r="F74" s="595" t="str">
        <f>IF('(入力順➀)基本情報入力シート'!G95="","",'(入力順➀)基本情報入力シート'!G95)</f>
        <v/>
      </c>
      <c r="G74" s="595" t="str">
        <f>IF('(入力順➀)基本情報入力シート'!H95="","",'(入力順➀)基本情報入力シート'!H95)</f>
        <v/>
      </c>
      <c r="H74" s="595" t="str">
        <f>IF('(入力順➀)基本情報入力シート'!I95="","",'(入力順➀)基本情報入力シート'!I95)</f>
        <v/>
      </c>
      <c r="I74" s="595" t="str">
        <f>IF('(入力順➀)基本情報入力シート'!J95="","",'(入力順➀)基本情報入力シート'!J95)</f>
        <v/>
      </c>
      <c r="J74" s="595" t="str">
        <f>IF('(入力順➀)基本情報入力シート'!K95="","",'(入力順➀)基本情報入力シート'!K95)</f>
        <v/>
      </c>
      <c r="K74" s="596" t="str">
        <f>IF('(入力順➀)基本情報入力シート'!L95="","",'(入力順➀)基本情報入力シート'!L95)</f>
        <v/>
      </c>
      <c r="L74" s="597" t="str">
        <f>IF('(入力順➀)基本情報入力シート'!M95="","",'(入力順➀)基本情報入力シート'!M95)</f>
        <v/>
      </c>
      <c r="M74" s="597" t="str">
        <f>IF('(入力順➀)基本情報入力シート'!R95="","",'(入力順➀)基本情報入力シート'!R95)</f>
        <v/>
      </c>
      <c r="N74" s="597" t="str">
        <f>IF('(入力順➀)基本情報入力シート'!W95="","",'(入力順➀)基本情報入力シート'!W95)</f>
        <v/>
      </c>
      <c r="O74" s="592" t="str">
        <f>IF('(入力順➀)基本情報入力シート'!X95="","",'(入力順➀)基本情報入力シート'!X95)</f>
        <v/>
      </c>
      <c r="P74" s="598" t="str">
        <f>IF('(入力順➀)基本情報入力シート'!Y95="","",'(入力順➀)基本情報入力シート'!Y95)</f>
        <v/>
      </c>
      <c r="Q74" s="599" t="str">
        <f>IF('(入力順➀)基本情報入力シート'!Z95="","",'(入力順➀)基本情報入力シート'!Z95)</f>
        <v/>
      </c>
      <c r="R74" s="626" t="str">
        <f>IF('(入力順➀)基本情報入力シート'!AA95="","",'(入力順➀)基本情報入力シート'!AA95)</f>
        <v/>
      </c>
      <c r="S74" s="627"/>
      <c r="T74" s="628"/>
      <c r="U74" s="629" t="str">
        <f>IF(P74="","",VLOOKUP(P74,【参考】数式用!$A$5:$I$38,MATCH(T74,【参考】数式用!$H$4:$I$4,0)+7,0))</f>
        <v/>
      </c>
      <c r="V74" s="837"/>
      <c r="W74" s="237" t="s">
        <v>201</v>
      </c>
      <c r="X74" s="630"/>
      <c r="Y74" s="234" t="s">
        <v>202</v>
      </c>
      <c r="Z74" s="630"/>
      <c r="AA74" s="386" t="s">
        <v>203</v>
      </c>
      <c r="AB74" s="630"/>
      <c r="AC74" s="234" t="s">
        <v>202</v>
      </c>
      <c r="AD74" s="630"/>
      <c r="AE74" s="234" t="s">
        <v>204</v>
      </c>
      <c r="AF74" s="606" t="s">
        <v>205</v>
      </c>
      <c r="AG74" s="607" t="str">
        <f t="shared" si="5"/>
        <v/>
      </c>
      <c r="AH74" s="608" t="s">
        <v>206</v>
      </c>
      <c r="AI74" s="609" t="str">
        <f t="shared" si="8"/>
        <v/>
      </c>
      <c r="AJ74" s="192"/>
      <c r="AK74" s="631" t="str">
        <f t="shared" si="6"/>
        <v>○</v>
      </c>
      <c r="AL74" s="632" t="str">
        <f t="shared" si="7"/>
        <v/>
      </c>
      <c r="AM74" s="633"/>
      <c r="AN74" s="633"/>
      <c r="AO74" s="633"/>
      <c r="AP74" s="633"/>
      <c r="AQ74" s="633"/>
      <c r="AR74" s="633"/>
      <c r="AS74" s="633"/>
      <c r="AT74" s="633"/>
      <c r="AU74" s="634"/>
    </row>
    <row r="75" spans="1:47" ht="33" customHeight="1" thickBot="1">
      <c r="A75" s="592">
        <f t="shared" si="2"/>
        <v>64</v>
      </c>
      <c r="B75" s="593" t="str">
        <f>IF('(入力順➀)基本情報入力シート'!C96="","",'(入力順➀)基本情報入力シート'!C96)</f>
        <v/>
      </c>
      <c r="C75" s="594" t="str">
        <f>IF('(入力順➀)基本情報入力シート'!D96="","",'(入力順➀)基本情報入力シート'!D96)</f>
        <v/>
      </c>
      <c r="D75" s="595" t="str">
        <f>IF('(入力順➀)基本情報入力シート'!E96="","",'(入力順➀)基本情報入力シート'!E96)</f>
        <v/>
      </c>
      <c r="E75" s="595" t="str">
        <f>IF('(入力順➀)基本情報入力シート'!F96="","",'(入力順➀)基本情報入力シート'!F96)</f>
        <v/>
      </c>
      <c r="F75" s="595" t="str">
        <f>IF('(入力順➀)基本情報入力シート'!G96="","",'(入力順➀)基本情報入力シート'!G96)</f>
        <v/>
      </c>
      <c r="G75" s="595" t="str">
        <f>IF('(入力順➀)基本情報入力シート'!H96="","",'(入力順➀)基本情報入力シート'!H96)</f>
        <v/>
      </c>
      <c r="H75" s="595" t="str">
        <f>IF('(入力順➀)基本情報入力シート'!I96="","",'(入力順➀)基本情報入力シート'!I96)</f>
        <v/>
      </c>
      <c r="I75" s="595" t="str">
        <f>IF('(入力順➀)基本情報入力シート'!J96="","",'(入力順➀)基本情報入力シート'!J96)</f>
        <v/>
      </c>
      <c r="J75" s="595" t="str">
        <f>IF('(入力順➀)基本情報入力シート'!K96="","",'(入力順➀)基本情報入力シート'!K96)</f>
        <v/>
      </c>
      <c r="K75" s="596" t="str">
        <f>IF('(入力順➀)基本情報入力シート'!L96="","",'(入力順➀)基本情報入力シート'!L96)</f>
        <v/>
      </c>
      <c r="L75" s="597" t="str">
        <f>IF('(入力順➀)基本情報入力シート'!M96="","",'(入力順➀)基本情報入力シート'!M96)</f>
        <v/>
      </c>
      <c r="M75" s="597" t="str">
        <f>IF('(入力順➀)基本情報入力シート'!R96="","",'(入力順➀)基本情報入力シート'!R96)</f>
        <v/>
      </c>
      <c r="N75" s="597" t="str">
        <f>IF('(入力順➀)基本情報入力シート'!W96="","",'(入力順➀)基本情報入力シート'!W96)</f>
        <v/>
      </c>
      <c r="O75" s="592" t="str">
        <f>IF('(入力順➀)基本情報入力シート'!X96="","",'(入力順➀)基本情報入力シート'!X96)</f>
        <v/>
      </c>
      <c r="P75" s="598" t="str">
        <f>IF('(入力順➀)基本情報入力シート'!Y96="","",'(入力順➀)基本情報入力シート'!Y96)</f>
        <v/>
      </c>
      <c r="Q75" s="599" t="str">
        <f>IF('(入力順➀)基本情報入力シート'!Z96="","",'(入力順➀)基本情報入力シート'!Z96)</f>
        <v/>
      </c>
      <c r="R75" s="626" t="str">
        <f>IF('(入力順➀)基本情報入力シート'!AA96="","",'(入力順➀)基本情報入力シート'!AA96)</f>
        <v/>
      </c>
      <c r="S75" s="627"/>
      <c r="T75" s="628"/>
      <c r="U75" s="629" t="str">
        <f>IF(P75="","",VLOOKUP(P75,【参考】数式用!$A$5:$I$38,MATCH(T75,【参考】数式用!$H$4:$I$4,0)+7,0))</f>
        <v/>
      </c>
      <c r="V75" s="837"/>
      <c r="W75" s="237" t="s">
        <v>201</v>
      </c>
      <c r="X75" s="630"/>
      <c r="Y75" s="234" t="s">
        <v>202</v>
      </c>
      <c r="Z75" s="630"/>
      <c r="AA75" s="386" t="s">
        <v>203</v>
      </c>
      <c r="AB75" s="630"/>
      <c r="AC75" s="234" t="s">
        <v>202</v>
      </c>
      <c r="AD75" s="630"/>
      <c r="AE75" s="234" t="s">
        <v>204</v>
      </c>
      <c r="AF75" s="606" t="s">
        <v>205</v>
      </c>
      <c r="AG75" s="607" t="str">
        <f t="shared" si="5"/>
        <v/>
      </c>
      <c r="AH75" s="608" t="s">
        <v>206</v>
      </c>
      <c r="AI75" s="609" t="str">
        <f t="shared" si="8"/>
        <v/>
      </c>
      <c r="AJ75" s="192"/>
      <c r="AK75" s="631" t="str">
        <f t="shared" si="6"/>
        <v>○</v>
      </c>
      <c r="AL75" s="632" t="str">
        <f t="shared" si="7"/>
        <v/>
      </c>
      <c r="AM75" s="633"/>
      <c r="AN75" s="633"/>
      <c r="AO75" s="633"/>
      <c r="AP75" s="633"/>
      <c r="AQ75" s="633"/>
      <c r="AR75" s="633"/>
      <c r="AS75" s="633"/>
      <c r="AT75" s="633"/>
      <c r="AU75" s="634"/>
    </row>
    <row r="76" spans="1:47" ht="33" customHeight="1" thickBot="1">
      <c r="A76" s="592">
        <f t="shared" si="2"/>
        <v>65</v>
      </c>
      <c r="B76" s="593" t="str">
        <f>IF('(入力順➀)基本情報入力シート'!C97="","",'(入力順➀)基本情報入力シート'!C97)</f>
        <v/>
      </c>
      <c r="C76" s="594" t="str">
        <f>IF('(入力順➀)基本情報入力シート'!D97="","",'(入力順➀)基本情報入力シート'!D97)</f>
        <v/>
      </c>
      <c r="D76" s="595" t="str">
        <f>IF('(入力順➀)基本情報入力シート'!E97="","",'(入力順➀)基本情報入力シート'!E97)</f>
        <v/>
      </c>
      <c r="E76" s="595" t="str">
        <f>IF('(入力順➀)基本情報入力シート'!F97="","",'(入力順➀)基本情報入力シート'!F97)</f>
        <v/>
      </c>
      <c r="F76" s="595" t="str">
        <f>IF('(入力順➀)基本情報入力シート'!G97="","",'(入力順➀)基本情報入力シート'!G97)</f>
        <v/>
      </c>
      <c r="G76" s="595" t="str">
        <f>IF('(入力順➀)基本情報入力シート'!H97="","",'(入力順➀)基本情報入力シート'!H97)</f>
        <v/>
      </c>
      <c r="H76" s="595" t="str">
        <f>IF('(入力順➀)基本情報入力シート'!I97="","",'(入力順➀)基本情報入力シート'!I97)</f>
        <v/>
      </c>
      <c r="I76" s="595" t="str">
        <f>IF('(入力順➀)基本情報入力シート'!J97="","",'(入力順➀)基本情報入力シート'!J97)</f>
        <v/>
      </c>
      <c r="J76" s="595" t="str">
        <f>IF('(入力順➀)基本情報入力シート'!K97="","",'(入力順➀)基本情報入力シート'!K97)</f>
        <v/>
      </c>
      <c r="K76" s="596" t="str">
        <f>IF('(入力順➀)基本情報入力シート'!L97="","",'(入力順➀)基本情報入力シート'!L97)</f>
        <v/>
      </c>
      <c r="L76" s="597" t="str">
        <f>IF('(入力順➀)基本情報入力シート'!M97="","",'(入力順➀)基本情報入力シート'!M97)</f>
        <v/>
      </c>
      <c r="M76" s="597" t="str">
        <f>IF('(入力順➀)基本情報入力シート'!R97="","",'(入力順➀)基本情報入力シート'!R97)</f>
        <v/>
      </c>
      <c r="N76" s="597" t="str">
        <f>IF('(入力順➀)基本情報入力シート'!W97="","",'(入力順➀)基本情報入力シート'!W97)</f>
        <v/>
      </c>
      <c r="O76" s="592" t="str">
        <f>IF('(入力順➀)基本情報入力シート'!X97="","",'(入力順➀)基本情報入力シート'!X97)</f>
        <v/>
      </c>
      <c r="P76" s="598" t="str">
        <f>IF('(入力順➀)基本情報入力シート'!Y97="","",'(入力順➀)基本情報入力シート'!Y97)</f>
        <v/>
      </c>
      <c r="Q76" s="599" t="str">
        <f>IF('(入力順➀)基本情報入力シート'!Z97="","",'(入力順➀)基本情報入力シート'!Z97)</f>
        <v/>
      </c>
      <c r="R76" s="626" t="str">
        <f>IF('(入力順➀)基本情報入力シート'!AA97="","",'(入力順➀)基本情報入力シート'!AA97)</f>
        <v/>
      </c>
      <c r="S76" s="627"/>
      <c r="T76" s="628"/>
      <c r="U76" s="629" t="str">
        <f>IF(P76="","",VLOOKUP(P76,【参考】数式用!$A$5:$I$38,MATCH(T76,【参考】数式用!$H$4:$I$4,0)+7,0))</f>
        <v/>
      </c>
      <c r="V76" s="837"/>
      <c r="W76" s="237" t="s">
        <v>201</v>
      </c>
      <c r="X76" s="630"/>
      <c r="Y76" s="234" t="s">
        <v>202</v>
      </c>
      <c r="Z76" s="630"/>
      <c r="AA76" s="386" t="s">
        <v>203</v>
      </c>
      <c r="AB76" s="630"/>
      <c r="AC76" s="234" t="s">
        <v>202</v>
      </c>
      <c r="AD76" s="630"/>
      <c r="AE76" s="234" t="s">
        <v>204</v>
      </c>
      <c r="AF76" s="606" t="s">
        <v>205</v>
      </c>
      <c r="AG76" s="607" t="str">
        <f t="shared" si="5"/>
        <v/>
      </c>
      <c r="AH76" s="608" t="s">
        <v>206</v>
      </c>
      <c r="AI76" s="609" t="str">
        <f t="shared" ref="AI76:AI111" si="9">IFERROR(ROUNDDOWN(ROUND(Q76*R76,0)*U76,0)*AG76,"")</f>
        <v/>
      </c>
      <c r="AJ76" s="192"/>
      <c r="AK76" s="631" t="str">
        <f t="shared" si="6"/>
        <v>○</v>
      </c>
      <c r="AL76" s="632" t="str">
        <f t="shared" si="7"/>
        <v/>
      </c>
      <c r="AM76" s="633"/>
      <c r="AN76" s="633"/>
      <c r="AO76" s="633"/>
      <c r="AP76" s="633"/>
      <c r="AQ76" s="633"/>
      <c r="AR76" s="633"/>
      <c r="AS76" s="633"/>
      <c r="AT76" s="633"/>
      <c r="AU76" s="634"/>
    </row>
    <row r="77" spans="1:47" ht="33" customHeight="1" thickBot="1">
      <c r="A77" s="592">
        <f t="shared" si="2"/>
        <v>66</v>
      </c>
      <c r="B77" s="593" t="str">
        <f>IF('(入力順➀)基本情報入力シート'!C98="","",'(入力順➀)基本情報入力シート'!C98)</f>
        <v/>
      </c>
      <c r="C77" s="594" t="str">
        <f>IF('(入力順➀)基本情報入力シート'!D98="","",'(入力順➀)基本情報入力シート'!D98)</f>
        <v/>
      </c>
      <c r="D77" s="595" t="str">
        <f>IF('(入力順➀)基本情報入力シート'!E98="","",'(入力順➀)基本情報入力シート'!E98)</f>
        <v/>
      </c>
      <c r="E77" s="595" t="str">
        <f>IF('(入力順➀)基本情報入力シート'!F98="","",'(入力順➀)基本情報入力シート'!F98)</f>
        <v/>
      </c>
      <c r="F77" s="595" t="str">
        <f>IF('(入力順➀)基本情報入力シート'!G98="","",'(入力順➀)基本情報入力シート'!G98)</f>
        <v/>
      </c>
      <c r="G77" s="595" t="str">
        <f>IF('(入力順➀)基本情報入力シート'!H98="","",'(入力順➀)基本情報入力シート'!H98)</f>
        <v/>
      </c>
      <c r="H77" s="595" t="str">
        <f>IF('(入力順➀)基本情報入力シート'!I98="","",'(入力順➀)基本情報入力シート'!I98)</f>
        <v/>
      </c>
      <c r="I77" s="595" t="str">
        <f>IF('(入力順➀)基本情報入力シート'!J98="","",'(入力順➀)基本情報入力シート'!J98)</f>
        <v/>
      </c>
      <c r="J77" s="595" t="str">
        <f>IF('(入力順➀)基本情報入力シート'!K98="","",'(入力順➀)基本情報入力シート'!K98)</f>
        <v/>
      </c>
      <c r="K77" s="596" t="str">
        <f>IF('(入力順➀)基本情報入力シート'!L98="","",'(入力順➀)基本情報入力シート'!L98)</f>
        <v/>
      </c>
      <c r="L77" s="597" t="str">
        <f>IF('(入力順➀)基本情報入力シート'!M98="","",'(入力順➀)基本情報入力シート'!M98)</f>
        <v/>
      </c>
      <c r="M77" s="597" t="str">
        <f>IF('(入力順➀)基本情報入力シート'!R98="","",'(入力順➀)基本情報入力シート'!R98)</f>
        <v/>
      </c>
      <c r="N77" s="597" t="str">
        <f>IF('(入力順➀)基本情報入力シート'!W98="","",'(入力順➀)基本情報入力シート'!W98)</f>
        <v/>
      </c>
      <c r="O77" s="592" t="str">
        <f>IF('(入力順➀)基本情報入力シート'!X98="","",'(入力順➀)基本情報入力シート'!X98)</f>
        <v/>
      </c>
      <c r="P77" s="598" t="str">
        <f>IF('(入力順➀)基本情報入力シート'!Y98="","",'(入力順➀)基本情報入力シート'!Y98)</f>
        <v/>
      </c>
      <c r="Q77" s="599" t="str">
        <f>IF('(入力順➀)基本情報入力シート'!Z98="","",'(入力順➀)基本情報入力シート'!Z98)</f>
        <v/>
      </c>
      <c r="R77" s="626" t="str">
        <f>IF('(入力順➀)基本情報入力シート'!AA98="","",'(入力順➀)基本情報入力シート'!AA98)</f>
        <v/>
      </c>
      <c r="S77" s="627"/>
      <c r="T77" s="628"/>
      <c r="U77" s="629" t="str">
        <f>IF(P77="","",VLOOKUP(P77,【参考】数式用!$A$5:$I$38,MATCH(T77,【参考】数式用!$H$4:$I$4,0)+7,0))</f>
        <v/>
      </c>
      <c r="V77" s="837"/>
      <c r="W77" s="237" t="s">
        <v>201</v>
      </c>
      <c r="X77" s="630"/>
      <c r="Y77" s="234" t="s">
        <v>202</v>
      </c>
      <c r="Z77" s="630"/>
      <c r="AA77" s="386" t="s">
        <v>203</v>
      </c>
      <c r="AB77" s="630"/>
      <c r="AC77" s="234" t="s">
        <v>202</v>
      </c>
      <c r="AD77" s="630"/>
      <c r="AE77" s="234" t="s">
        <v>204</v>
      </c>
      <c r="AF77" s="606" t="s">
        <v>205</v>
      </c>
      <c r="AG77" s="607" t="str">
        <f t="shared" si="5"/>
        <v/>
      </c>
      <c r="AH77" s="608" t="s">
        <v>206</v>
      </c>
      <c r="AI77" s="609" t="str">
        <f t="shared" si="9"/>
        <v/>
      </c>
      <c r="AJ77" s="192"/>
      <c r="AK77" s="631" t="str">
        <f t="shared" si="6"/>
        <v>○</v>
      </c>
      <c r="AL77" s="632" t="str">
        <f t="shared" si="7"/>
        <v/>
      </c>
      <c r="AM77" s="633"/>
      <c r="AN77" s="633"/>
      <c r="AO77" s="633"/>
      <c r="AP77" s="633"/>
      <c r="AQ77" s="633"/>
      <c r="AR77" s="633"/>
      <c r="AS77" s="633"/>
      <c r="AT77" s="633"/>
      <c r="AU77" s="634"/>
    </row>
    <row r="78" spans="1:47" ht="33" customHeight="1" thickBot="1">
      <c r="A78" s="592">
        <f t="shared" si="2"/>
        <v>67</v>
      </c>
      <c r="B78" s="593" t="str">
        <f>IF('(入力順➀)基本情報入力シート'!C99="","",'(入力順➀)基本情報入力シート'!C99)</f>
        <v/>
      </c>
      <c r="C78" s="594" t="str">
        <f>IF('(入力順➀)基本情報入力シート'!D99="","",'(入力順➀)基本情報入力シート'!D99)</f>
        <v/>
      </c>
      <c r="D78" s="595" t="str">
        <f>IF('(入力順➀)基本情報入力シート'!E99="","",'(入力順➀)基本情報入力シート'!E99)</f>
        <v/>
      </c>
      <c r="E78" s="595" t="str">
        <f>IF('(入力順➀)基本情報入力シート'!F99="","",'(入力順➀)基本情報入力シート'!F99)</f>
        <v/>
      </c>
      <c r="F78" s="595" t="str">
        <f>IF('(入力順➀)基本情報入力シート'!G99="","",'(入力順➀)基本情報入力シート'!G99)</f>
        <v/>
      </c>
      <c r="G78" s="595" t="str">
        <f>IF('(入力順➀)基本情報入力シート'!H99="","",'(入力順➀)基本情報入力シート'!H99)</f>
        <v/>
      </c>
      <c r="H78" s="595" t="str">
        <f>IF('(入力順➀)基本情報入力シート'!I99="","",'(入力順➀)基本情報入力シート'!I99)</f>
        <v/>
      </c>
      <c r="I78" s="595" t="str">
        <f>IF('(入力順➀)基本情報入力シート'!J99="","",'(入力順➀)基本情報入力シート'!J99)</f>
        <v/>
      </c>
      <c r="J78" s="595" t="str">
        <f>IF('(入力順➀)基本情報入力シート'!K99="","",'(入力順➀)基本情報入力シート'!K99)</f>
        <v/>
      </c>
      <c r="K78" s="596" t="str">
        <f>IF('(入力順➀)基本情報入力シート'!L99="","",'(入力順➀)基本情報入力シート'!L99)</f>
        <v/>
      </c>
      <c r="L78" s="597" t="str">
        <f>IF('(入力順➀)基本情報入力シート'!M99="","",'(入力順➀)基本情報入力シート'!M99)</f>
        <v/>
      </c>
      <c r="M78" s="597" t="str">
        <f>IF('(入力順➀)基本情報入力シート'!R99="","",'(入力順➀)基本情報入力シート'!R99)</f>
        <v/>
      </c>
      <c r="N78" s="597" t="str">
        <f>IF('(入力順➀)基本情報入力シート'!W99="","",'(入力順➀)基本情報入力シート'!W99)</f>
        <v/>
      </c>
      <c r="O78" s="592" t="str">
        <f>IF('(入力順➀)基本情報入力シート'!X99="","",'(入力順➀)基本情報入力シート'!X99)</f>
        <v/>
      </c>
      <c r="P78" s="598" t="str">
        <f>IF('(入力順➀)基本情報入力シート'!Y99="","",'(入力順➀)基本情報入力シート'!Y99)</f>
        <v/>
      </c>
      <c r="Q78" s="599" t="str">
        <f>IF('(入力順➀)基本情報入力シート'!Z99="","",'(入力順➀)基本情報入力シート'!Z99)</f>
        <v/>
      </c>
      <c r="R78" s="626" t="str">
        <f>IF('(入力順➀)基本情報入力シート'!AA99="","",'(入力順➀)基本情報入力シート'!AA99)</f>
        <v/>
      </c>
      <c r="S78" s="627"/>
      <c r="T78" s="628"/>
      <c r="U78" s="629" t="str">
        <f>IF(P78="","",VLOOKUP(P78,【参考】数式用!$A$5:$I$38,MATCH(T78,【参考】数式用!$H$4:$I$4,0)+7,0))</f>
        <v/>
      </c>
      <c r="V78" s="837"/>
      <c r="W78" s="237" t="s">
        <v>201</v>
      </c>
      <c r="X78" s="630"/>
      <c r="Y78" s="234" t="s">
        <v>202</v>
      </c>
      <c r="Z78" s="630"/>
      <c r="AA78" s="386" t="s">
        <v>203</v>
      </c>
      <c r="AB78" s="630"/>
      <c r="AC78" s="234" t="s">
        <v>202</v>
      </c>
      <c r="AD78" s="630"/>
      <c r="AE78" s="234" t="s">
        <v>204</v>
      </c>
      <c r="AF78" s="606" t="s">
        <v>205</v>
      </c>
      <c r="AG78" s="607" t="str">
        <f t="shared" si="5"/>
        <v/>
      </c>
      <c r="AH78" s="608" t="s">
        <v>206</v>
      </c>
      <c r="AI78" s="609" t="str">
        <f t="shared" si="9"/>
        <v/>
      </c>
      <c r="AJ78" s="192"/>
      <c r="AK78" s="631" t="str">
        <f t="shared" si="6"/>
        <v>○</v>
      </c>
      <c r="AL78" s="632" t="str">
        <f t="shared" si="7"/>
        <v/>
      </c>
      <c r="AM78" s="633"/>
      <c r="AN78" s="633"/>
      <c r="AO78" s="633"/>
      <c r="AP78" s="633"/>
      <c r="AQ78" s="633"/>
      <c r="AR78" s="633"/>
      <c r="AS78" s="633"/>
      <c r="AT78" s="633"/>
      <c r="AU78" s="634"/>
    </row>
    <row r="79" spans="1:47" ht="33" customHeight="1" thickBot="1">
      <c r="A79" s="592">
        <f t="shared" si="2"/>
        <v>68</v>
      </c>
      <c r="B79" s="593" t="str">
        <f>IF('(入力順➀)基本情報入力シート'!C100="","",'(入力順➀)基本情報入力シート'!C100)</f>
        <v/>
      </c>
      <c r="C79" s="594" t="str">
        <f>IF('(入力順➀)基本情報入力シート'!D100="","",'(入力順➀)基本情報入力シート'!D100)</f>
        <v/>
      </c>
      <c r="D79" s="595" t="str">
        <f>IF('(入力順➀)基本情報入力シート'!E100="","",'(入力順➀)基本情報入力シート'!E100)</f>
        <v/>
      </c>
      <c r="E79" s="595" t="str">
        <f>IF('(入力順➀)基本情報入力シート'!F100="","",'(入力順➀)基本情報入力シート'!F100)</f>
        <v/>
      </c>
      <c r="F79" s="595" t="str">
        <f>IF('(入力順➀)基本情報入力シート'!G100="","",'(入力順➀)基本情報入力シート'!G100)</f>
        <v/>
      </c>
      <c r="G79" s="595" t="str">
        <f>IF('(入力順➀)基本情報入力シート'!H100="","",'(入力順➀)基本情報入力シート'!H100)</f>
        <v/>
      </c>
      <c r="H79" s="595" t="str">
        <f>IF('(入力順➀)基本情報入力シート'!I100="","",'(入力順➀)基本情報入力シート'!I100)</f>
        <v/>
      </c>
      <c r="I79" s="595" t="str">
        <f>IF('(入力順➀)基本情報入力シート'!J100="","",'(入力順➀)基本情報入力シート'!J100)</f>
        <v/>
      </c>
      <c r="J79" s="595" t="str">
        <f>IF('(入力順➀)基本情報入力シート'!K100="","",'(入力順➀)基本情報入力シート'!K100)</f>
        <v/>
      </c>
      <c r="K79" s="596" t="str">
        <f>IF('(入力順➀)基本情報入力シート'!L100="","",'(入力順➀)基本情報入力シート'!L100)</f>
        <v/>
      </c>
      <c r="L79" s="597" t="str">
        <f>IF('(入力順➀)基本情報入力シート'!M100="","",'(入力順➀)基本情報入力シート'!M100)</f>
        <v/>
      </c>
      <c r="M79" s="597" t="str">
        <f>IF('(入力順➀)基本情報入力シート'!R100="","",'(入力順➀)基本情報入力シート'!R100)</f>
        <v/>
      </c>
      <c r="N79" s="597" t="str">
        <f>IF('(入力順➀)基本情報入力シート'!W100="","",'(入力順➀)基本情報入力シート'!W100)</f>
        <v/>
      </c>
      <c r="O79" s="592" t="str">
        <f>IF('(入力順➀)基本情報入力シート'!X100="","",'(入力順➀)基本情報入力シート'!X100)</f>
        <v/>
      </c>
      <c r="P79" s="598" t="str">
        <f>IF('(入力順➀)基本情報入力シート'!Y100="","",'(入力順➀)基本情報入力シート'!Y100)</f>
        <v/>
      </c>
      <c r="Q79" s="599" t="str">
        <f>IF('(入力順➀)基本情報入力シート'!Z100="","",'(入力順➀)基本情報入力シート'!Z100)</f>
        <v/>
      </c>
      <c r="R79" s="626" t="str">
        <f>IF('(入力順➀)基本情報入力シート'!AA100="","",'(入力順➀)基本情報入力シート'!AA100)</f>
        <v/>
      </c>
      <c r="S79" s="627"/>
      <c r="T79" s="628"/>
      <c r="U79" s="629" t="str">
        <f>IF(P79="","",VLOOKUP(P79,【参考】数式用!$A$5:$I$38,MATCH(T79,【参考】数式用!$H$4:$I$4,0)+7,0))</f>
        <v/>
      </c>
      <c r="V79" s="837"/>
      <c r="W79" s="237" t="s">
        <v>201</v>
      </c>
      <c r="X79" s="630"/>
      <c r="Y79" s="234" t="s">
        <v>202</v>
      </c>
      <c r="Z79" s="630"/>
      <c r="AA79" s="386" t="s">
        <v>203</v>
      </c>
      <c r="AB79" s="630"/>
      <c r="AC79" s="234" t="s">
        <v>202</v>
      </c>
      <c r="AD79" s="630"/>
      <c r="AE79" s="234" t="s">
        <v>204</v>
      </c>
      <c r="AF79" s="606" t="s">
        <v>205</v>
      </c>
      <c r="AG79" s="607" t="str">
        <f t="shared" si="5"/>
        <v/>
      </c>
      <c r="AH79" s="608" t="s">
        <v>206</v>
      </c>
      <c r="AI79" s="609" t="str">
        <f t="shared" si="9"/>
        <v/>
      </c>
      <c r="AJ79" s="192"/>
      <c r="AK79" s="631" t="str">
        <f t="shared" si="6"/>
        <v>○</v>
      </c>
      <c r="AL79" s="632" t="str">
        <f t="shared" si="7"/>
        <v/>
      </c>
      <c r="AM79" s="633"/>
      <c r="AN79" s="633"/>
      <c r="AO79" s="633"/>
      <c r="AP79" s="633"/>
      <c r="AQ79" s="633"/>
      <c r="AR79" s="633"/>
      <c r="AS79" s="633"/>
      <c r="AT79" s="633"/>
      <c r="AU79" s="634"/>
    </row>
    <row r="80" spans="1:47" ht="33" customHeight="1" thickBot="1">
      <c r="A80" s="592">
        <f t="shared" si="2"/>
        <v>69</v>
      </c>
      <c r="B80" s="593" t="str">
        <f>IF('(入力順➀)基本情報入力シート'!C101="","",'(入力順➀)基本情報入力シート'!C101)</f>
        <v/>
      </c>
      <c r="C80" s="594" t="str">
        <f>IF('(入力順➀)基本情報入力シート'!D101="","",'(入力順➀)基本情報入力シート'!D101)</f>
        <v/>
      </c>
      <c r="D80" s="595" t="str">
        <f>IF('(入力順➀)基本情報入力シート'!E101="","",'(入力順➀)基本情報入力シート'!E101)</f>
        <v/>
      </c>
      <c r="E80" s="595" t="str">
        <f>IF('(入力順➀)基本情報入力シート'!F101="","",'(入力順➀)基本情報入力シート'!F101)</f>
        <v/>
      </c>
      <c r="F80" s="595" t="str">
        <f>IF('(入力順➀)基本情報入力シート'!G101="","",'(入力順➀)基本情報入力シート'!G101)</f>
        <v/>
      </c>
      <c r="G80" s="595" t="str">
        <f>IF('(入力順➀)基本情報入力シート'!H101="","",'(入力順➀)基本情報入力シート'!H101)</f>
        <v/>
      </c>
      <c r="H80" s="595" t="str">
        <f>IF('(入力順➀)基本情報入力シート'!I101="","",'(入力順➀)基本情報入力シート'!I101)</f>
        <v/>
      </c>
      <c r="I80" s="595" t="str">
        <f>IF('(入力順➀)基本情報入力シート'!J101="","",'(入力順➀)基本情報入力シート'!J101)</f>
        <v/>
      </c>
      <c r="J80" s="595" t="str">
        <f>IF('(入力順➀)基本情報入力シート'!K101="","",'(入力順➀)基本情報入力シート'!K101)</f>
        <v/>
      </c>
      <c r="K80" s="596" t="str">
        <f>IF('(入力順➀)基本情報入力シート'!L101="","",'(入力順➀)基本情報入力シート'!L101)</f>
        <v/>
      </c>
      <c r="L80" s="597" t="str">
        <f>IF('(入力順➀)基本情報入力シート'!M101="","",'(入力順➀)基本情報入力シート'!M101)</f>
        <v/>
      </c>
      <c r="M80" s="597" t="str">
        <f>IF('(入力順➀)基本情報入力シート'!R101="","",'(入力順➀)基本情報入力シート'!R101)</f>
        <v/>
      </c>
      <c r="N80" s="597" t="str">
        <f>IF('(入力順➀)基本情報入力シート'!W101="","",'(入力順➀)基本情報入力シート'!W101)</f>
        <v/>
      </c>
      <c r="O80" s="592" t="str">
        <f>IF('(入力順➀)基本情報入力シート'!X101="","",'(入力順➀)基本情報入力シート'!X101)</f>
        <v/>
      </c>
      <c r="P80" s="598" t="str">
        <f>IF('(入力順➀)基本情報入力シート'!Y101="","",'(入力順➀)基本情報入力シート'!Y101)</f>
        <v/>
      </c>
      <c r="Q80" s="599" t="str">
        <f>IF('(入力順➀)基本情報入力シート'!Z101="","",'(入力順➀)基本情報入力シート'!Z101)</f>
        <v/>
      </c>
      <c r="R80" s="626" t="str">
        <f>IF('(入力順➀)基本情報入力シート'!AA101="","",'(入力順➀)基本情報入力シート'!AA101)</f>
        <v/>
      </c>
      <c r="S80" s="627"/>
      <c r="T80" s="628"/>
      <c r="U80" s="629" t="str">
        <f>IF(P80="","",VLOOKUP(P80,【参考】数式用!$A$5:$I$38,MATCH(T80,【参考】数式用!$H$4:$I$4,0)+7,0))</f>
        <v/>
      </c>
      <c r="V80" s="837"/>
      <c r="W80" s="237" t="s">
        <v>201</v>
      </c>
      <c r="X80" s="630"/>
      <c r="Y80" s="234" t="s">
        <v>202</v>
      </c>
      <c r="Z80" s="630"/>
      <c r="AA80" s="386" t="s">
        <v>203</v>
      </c>
      <c r="AB80" s="630"/>
      <c r="AC80" s="234" t="s">
        <v>202</v>
      </c>
      <c r="AD80" s="630"/>
      <c r="AE80" s="234" t="s">
        <v>204</v>
      </c>
      <c r="AF80" s="606" t="s">
        <v>205</v>
      </c>
      <c r="AG80" s="607" t="str">
        <f t="shared" si="5"/>
        <v/>
      </c>
      <c r="AH80" s="608" t="s">
        <v>206</v>
      </c>
      <c r="AI80" s="609" t="str">
        <f t="shared" si="9"/>
        <v/>
      </c>
      <c r="AJ80" s="192"/>
      <c r="AK80" s="631" t="str">
        <f t="shared" si="6"/>
        <v>○</v>
      </c>
      <c r="AL80" s="632" t="str">
        <f t="shared" si="7"/>
        <v/>
      </c>
      <c r="AM80" s="633"/>
      <c r="AN80" s="633"/>
      <c r="AO80" s="633"/>
      <c r="AP80" s="633"/>
      <c r="AQ80" s="633"/>
      <c r="AR80" s="633"/>
      <c r="AS80" s="633"/>
      <c r="AT80" s="633"/>
      <c r="AU80" s="634"/>
    </row>
    <row r="81" spans="1:47" ht="33" customHeight="1" thickBot="1">
      <c r="A81" s="592">
        <f t="shared" si="2"/>
        <v>70</v>
      </c>
      <c r="B81" s="593" t="str">
        <f>IF('(入力順➀)基本情報入力シート'!C102="","",'(入力順➀)基本情報入力シート'!C102)</f>
        <v/>
      </c>
      <c r="C81" s="594" t="str">
        <f>IF('(入力順➀)基本情報入力シート'!D102="","",'(入力順➀)基本情報入力シート'!D102)</f>
        <v/>
      </c>
      <c r="D81" s="595" t="str">
        <f>IF('(入力順➀)基本情報入力シート'!E102="","",'(入力順➀)基本情報入力シート'!E102)</f>
        <v/>
      </c>
      <c r="E81" s="595" t="str">
        <f>IF('(入力順➀)基本情報入力シート'!F102="","",'(入力順➀)基本情報入力シート'!F102)</f>
        <v/>
      </c>
      <c r="F81" s="595" t="str">
        <f>IF('(入力順➀)基本情報入力シート'!G102="","",'(入力順➀)基本情報入力シート'!G102)</f>
        <v/>
      </c>
      <c r="G81" s="595" t="str">
        <f>IF('(入力順➀)基本情報入力シート'!H102="","",'(入力順➀)基本情報入力シート'!H102)</f>
        <v/>
      </c>
      <c r="H81" s="595" t="str">
        <f>IF('(入力順➀)基本情報入力シート'!I102="","",'(入力順➀)基本情報入力シート'!I102)</f>
        <v/>
      </c>
      <c r="I81" s="595" t="str">
        <f>IF('(入力順➀)基本情報入力シート'!J102="","",'(入力順➀)基本情報入力シート'!J102)</f>
        <v/>
      </c>
      <c r="J81" s="595" t="str">
        <f>IF('(入力順➀)基本情報入力シート'!K102="","",'(入力順➀)基本情報入力シート'!K102)</f>
        <v/>
      </c>
      <c r="K81" s="596" t="str">
        <f>IF('(入力順➀)基本情報入力シート'!L102="","",'(入力順➀)基本情報入力シート'!L102)</f>
        <v/>
      </c>
      <c r="L81" s="597" t="str">
        <f>IF('(入力順➀)基本情報入力シート'!M102="","",'(入力順➀)基本情報入力シート'!M102)</f>
        <v/>
      </c>
      <c r="M81" s="597" t="str">
        <f>IF('(入力順➀)基本情報入力シート'!R102="","",'(入力順➀)基本情報入力シート'!R102)</f>
        <v/>
      </c>
      <c r="N81" s="597" t="str">
        <f>IF('(入力順➀)基本情報入力シート'!W102="","",'(入力順➀)基本情報入力シート'!W102)</f>
        <v/>
      </c>
      <c r="O81" s="592" t="str">
        <f>IF('(入力順➀)基本情報入力シート'!X102="","",'(入力順➀)基本情報入力シート'!X102)</f>
        <v/>
      </c>
      <c r="P81" s="598" t="str">
        <f>IF('(入力順➀)基本情報入力シート'!Y102="","",'(入力順➀)基本情報入力シート'!Y102)</f>
        <v/>
      </c>
      <c r="Q81" s="599" t="str">
        <f>IF('(入力順➀)基本情報入力シート'!Z102="","",'(入力順➀)基本情報入力シート'!Z102)</f>
        <v/>
      </c>
      <c r="R81" s="626" t="str">
        <f>IF('(入力順➀)基本情報入力シート'!AA102="","",'(入力順➀)基本情報入力シート'!AA102)</f>
        <v/>
      </c>
      <c r="S81" s="627"/>
      <c r="T81" s="628"/>
      <c r="U81" s="629" t="str">
        <f>IF(P81="","",VLOOKUP(P81,【参考】数式用!$A$5:$I$38,MATCH(T81,【参考】数式用!$H$4:$I$4,0)+7,0))</f>
        <v/>
      </c>
      <c r="V81" s="837"/>
      <c r="W81" s="237" t="s">
        <v>201</v>
      </c>
      <c r="X81" s="630"/>
      <c r="Y81" s="234" t="s">
        <v>202</v>
      </c>
      <c r="Z81" s="630"/>
      <c r="AA81" s="386" t="s">
        <v>203</v>
      </c>
      <c r="AB81" s="630"/>
      <c r="AC81" s="234" t="s">
        <v>202</v>
      </c>
      <c r="AD81" s="630"/>
      <c r="AE81" s="234" t="s">
        <v>204</v>
      </c>
      <c r="AF81" s="606" t="s">
        <v>205</v>
      </c>
      <c r="AG81" s="607" t="str">
        <f t="shared" ref="AG81:AG111" si="10">IF(X81&gt;=1,(AB81*12+AD81)-(X81*12+Z81)+1,"")</f>
        <v/>
      </c>
      <c r="AH81" s="608" t="s">
        <v>206</v>
      </c>
      <c r="AI81" s="609" t="str">
        <f t="shared" si="9"/>
        <v/>
      </c>
      <c r="AJ81" s="192"/>
      <c r="AK81" s="631" t="str">
        <f t="shared" si="6"/>
        <v>○</v>
      </c>
      <c r="AL81" s="632" t="str">
        <f t="shared" si="7"/>
        <v/>
      </c>
      <c r="AM81" s="633"/>
      <c r="AN81" s="633"/>
      <c r="AO81" s="633"/>
      <c r="AP81" s="633"/>
      <c r="AQ81" s="633"/>
      <c r="AR81" s="633"/>
      <c r="AS81" s="633"/>
      <c r="AT81" s="633"/>
      <c r="AU81" s="634"/>
    </row>
    <row r="82" spans="1:47" ht="33" customHeight="1" thickBot="1">
      <c r="A82" s="592">
        <f t="shared" si="2"/>
        <v>71</v>
      </c>
      <c r="B82" s="593" t="str">
        <f>IF('(入力順➀)基本情報入力シート'!C103="","",'(入力順➀)基本情報入力シート'!C103)</f>
        <v/>
      </c>
      <c r="C82" s="594" t="str">
        <f>IF('(入力順➀)基本情報入力シート'!D103="","",'(入力順➀)基本情報入力シート'!D103)</f>
        <v/>
      </c>
      <c r="D82" s="595" t="str">
        <f>IF('(入力順➀)基本情報入力シート'!E103="","",'(入力順➀)基本情報入力シート'!E103)</f>
        <v/>
      </c>
      <c r="E82" s="595" t="str">
        <f>IF('(入力順➀)基本情報入力シート'!F103="","",'(入力順➀)基本情報入力シート'!F103)</f>
        <v/>
      </c>
      <c r="F82" s="595" t="str">
        <f>IF('(入力順➀)基本情報入力シート'!G103="","",'(入力順➀)基本情報入力シート'!G103)</f>
        <v/>
      </c>
      <c r="G82" s="595" t="str">
        <f>IF('(入力順➀)基本情報入力シート'!H103="","",'(入力順➀)基本情報入力シート'!H103)</f>
        <v/>
      </c>
      <c r="H82" s="595" t="str">
        <f>IF('(入力順➀)基本情報入力シート'!I103="","",'(入力順➀)基本情報入力シート'!I103)</f>
        <v/>
      </c>
      <c r="I82" s="595" t="str">
        <f>IF('(入力順➀)基本情報入力シート'!J103="","",'(入力順➀)基本情報入力シート'!J103)</f>
        <v/>
      </c>
      <c r="J82" s="595" t="str">
        <f>IF('(入力順➀)基本情報入力シート'!K103="","",'(入力順➀)基本情報入力シート'!K103)</f>
        <v/>
      </c>
      <c r="K82" s="596" t="str">
        <f>IF('(入力順➀)基本情報入力シート'!L103="","",'(入力順➀)基本情報入力シート'!L103)</f>
        <v/>
      </c>
      <c r="L82" s="597" t="str">
        <f>IF('(入力順➀)基本情報入力シート'!M103="","",'(入力順➀)基本情報入力シート'!M103)</f>
        <v/>
      </c>
      <c r="M82" s="597" t="str">
        <f>IF('(入力順➀)基本情報入力シート'!R103="","",'(入力順➀)基本情報入力シート'!R103)</f>
        <v/>
      </c>
      <c r="N82" s="597" t="str">
        <f>IF('(入力順➀)基本情報入力シート'!W103="","",'(入力順➀)基本情報入力シート'!W103)</f>
        <v/>
      </c>
      <c r="O82" s="592" t="str">
        <f>IF('(入力順➀)基本情報入力シート'!X103="","",'(入力順➀)基本情報入力シート'!X103)</f>
        <v/>
      </c>
      <c r="P82" s="598" t="str">
        <f>IF('(入力順➀)基本情報入力シート'!Y103="","",'(入力順➀)基本情報入力シート'!Y103)</f>
        <v/>
      </c>
      <c r="Q82" s="599" t="str">
        <f>IF('(入力順➀)基本情報入力シート'!Z103="","",'(入力順➀)基本情報入力シート'!Z103)</f>
        <v/>
      </c>
      <c r="R82" s="626" t="str">
        <f>IF('(入力順➀)基本情報入力シート'!AA103="","",'(入力順➀)基本情報入力シート'!AA103)</f>
        <v/>
      </c>
      <c r="S82" s="627"/>
      <c r="T82" s="628"/>
      <c r="U82" s="629" t="str">
        <f>IF(P82="","",VLOOKUP(P82,【参考】数式用!$A$5:$I$38,MATCH(T82,【参考】数式用!$H$4:$I$4,0)+7,0))</f>
        <v/>
      </c>
      <c r="V82" s="837"/>
      <c r="W82" s="237" t="s">
        <v>201</v>
      </c>
      <c r="X82" s="630"/>
      <c r="Y82" s="234" t="s">
        <v>202</v>
      </c>
      <c r="Z82" s="630"/>
      <c r="AA82" s="386" t="s">
        <v>203</v>
      </c>
      <c r="AB82" s="630"/>
      <c r="AC82" s="234" t="s">
        <v>202</v>
      </c>
      <c r="AD82" s="630"/>
      <c r="AE82" s="234" t="s">
        <v>204</v>
      </c>
      <c r="AF82" s="606" t="s">
        <v>205</v>
      </c>
      <c r="AG82" s="607" t="str">
        <f t="shared" si="10"/>
        <v/>
      </c>
      <c r="AH82" s="608" t="s">
        <v>206</v>
      </c>
      <c r="AI82" s="609" t="str">
        <f t="shared" si="9"/>
        <v/>
      </c>
      <c r="AJ82" s="192"/>
      <c r="AK82" s="631" t="str">
        <f t="shared" si="6"/>
        <v>○</v>
      </c>
      <c r="AL82" s="632" t="str">
        <f t="shared" si="7"/>
        <v/>
      </c>
      <c r="AM82" s="633"/>
      <c r="AN82" s="633"/>
      <c r="AO82" s="633"/>
      <c r="AP82" s="633"/>
      <c r="AQ82" s="633"/>
      <c r="AR82" s="633"/>
      <c r="AS82" s="633"/>
      <c r="AT82" s="633"/>
      <c r="AU82" s="634"/>
    </row>
    <row r="83" spans="1:47" ht="33" customHeight="1" thickBot="1">
      <c r="A83" s="592">
        <f t="shared" si="2"/>
        <v>72</v>
      </c>
      <c r="B83" s="593" t="str">
        <f>IF('(入力順➀)基本情報入力シート'!C104="","",'(入力順➀)基本情報入力シート'!C104)</f>
        <v/>
      </c>
      <c r="C83" s="594" t="str">
        <f>IF('(入力順➀)基本情報入力シート'!D104="","",'(入力順➀)基本情報入力シート'!D104)</f>
        <v/>
      </c>
      <c r="D83" s="595" t="str">
        <f>IF('(入力順➀)基本情報入力シート'!E104="","",'(入力順➀)基本情報入力シート'!E104)</f>
        <v/>
      </c>
      <c r="E83" s="595" t="str">
        <f>IF('(入力順➀)基本情報入力シート'!F104="","",'(入力順➀)基本情報入力シート'!F104)</f>
        <v/>
      </c>
      <c r="F83" s="595" t="str">
        <f>IF('(入力順➀)基本情報入力シート'!G104="","",'(入力順➀)基本情報入力シート'!G104)</f>
        <v/>
      </c>
      <c r="G83" s="595" t="str">
        <f>IF('(入力順➀)基本情報入力シート'!H104="","",'(入力順➀)基本情報入力シート'!H104)</f>
        <v/>
      </c>
      <c r="H83" s="595" t="str">
        <f>IF('(入力順➀)基本情報入力シート'!I104="","",'(入力順➀)基本情報入力シート'!I104)</f>
        <v/>
      </c>
      <c r="I83" s="595" t="str">
        <f>IF('(入力順➀)基本情報入力シート'!J104="","",'(入力順➀)基本情報入力シート'!J104)</f>
        <v/>
      </c>
      <c r="J83" s="595" t="str">
        <f>IF('(入力順➀)基本情報入力シート'!K104="","",'(入力順➀)基本情報入力シート'!K104)</f>
        <v/>
      </c>
      <c r="K83" s="596" t="str">
        <f>IF('(入力順➀)基本情報入力シート'!L104="","",'(入力順➀)基本情報入力シート'!L104)</f>
        <v/>
      </c>
      <c r="L83" s="597" t="str">
        <f>IF('(入力順➀)基本情報入力シート'!M104="","",'(入力順➀)基本情報入力シート'!M104)</f>
        <v/>
      </c>
      <c r="M83" s="597" t="str">
        <f>IF('(入力順➀)基本情報入力シート'!R104="","",'(入力順➀)基本情報入力シート'!R104)</f>
        <v/>
      </c>
      <c r="N83" s="597" t="str">
        <f>IF('(入力順➀)基本情報入力シート'!W104="","",'(入力順➀)基本情報入力シート'!W104)</f>
        <v/>
      </c>
      <c r="O83" s="592" t="str">
        <f>IF('(入力順➀)基本情報入力シート'!X104="","",'(入力順➀)基本情報入力シート'!X104)</f>
        <v/>
      </c>
      <c r="P83" s="598" t="str">
        <f>IF('(入力順➀)基本情報入力シート'!Y104="","",'(入力順➀)基本情報入力シート'!Y104)</f>
        <v/>
      </c>
      <c r="Q83" s="599" t="str">
        <f>IF('(入力順➀)基本情報入力シート'!Z104="","",'(入力順➀)基本情報入力シート'!Z104)</f>
        <v/>
      </c>
      <c r="R83" s="626" t="str">
        <f>IF('(入力順➀)基本情報入力シート'!AA104="","",'(入力順➀)基本情報入力シート'!AA104)</f>
        <v/>
      </c>
      <c r="S83" s="627"/>
      <c r="T83" s="628"/>
      <c r="U83" s="629" t="str">
        <f>IF(P83="","",VLOOKUP(P83,【参考】数式用!$A$5:$I$38,MATCH(T83,【参考】数式用!$H$4:$I$4,0)+7,0))</f>
        <v/>
      </c>
      <c r="V83" s="837"/>
      <c r="W83" s="237" t="s">
        <v>201</v>
      </c>
      <c r="X83" s="630"/>
      <c r="Y83" s="234" t="s">
        <v>202</v>
      </c>
      <c r="Z83" s="630"/>
      <c r="AA83" s="386" t="s">
        <v>203</v>
      </c>
      <c r="AB83" s="630"/>
      <c r="AC83" s="234" t="s">
        <v>202</v>
      </c>
      <c r="AD83" s="630"/>
      <c r="AE83" s="234" t="s">
        <v>204</v>
      </c>
      <c r="AF83" s="606" t="s">
        <v>205</v>
      </c>
      <c r="AG83" s="607" t="str">
        <f t="shared" si="10"/>
        <v/>
      </c>
      <c r="AH83" s="608" t="s">
        <v>206</v>
      </c>
      <c r="AI83" s="609" t="str">
        <f t="shared" si="9"/>
        <v/>
      </c>
      <c r="AJ83" s="192"/>
      <c r="AK83" s="631" t="str">
        <f t="shared" ref="AK83:AK111" si="11">IFERROR(IF(AND(T83="特定加算Ⅰ",OR(V83="",V83="-",V83="いずれも取得していない")),"☓","○"),"")</f>
        <v>○</v>
      </c>
      <c r="AL83" s="632" t="str">
        <f t="shared" ref="AL83:AL111" si="12">IFERROR(IF(AND(T83="特定加算Ⅰ",OR(V83="",V83="-",V83="いずれも取得していない")),"！特定加算Ⅰが選択されています。該当する介護福祉士配置等要件を選択してください。",""),"")</f>
        <v/>
      </c>
      <c r="AM83" s="633"/>
      <c r="AN83" s="633"/>
      <c r="AO83" s="633"/>
      <c r="AP83" s="633"/>
      <c r="AQ83" s="633"/>
      <c r="AR83" s="633"/>
      <c r="AS83" s="633"/>
      <c r="AT83" s="633"/>
      <c r="AU83" s="634"/>
    </row>
    <row r="84" spans="1:47" ht="33" customHeight="1" thickBot="1">
      <c r="A84" s="592">
        <f t="shared" si="2"/>
        <v>73</v>
      </c>
      <c r="B84" s="593" t="str">
        <f>IF('(入力順➀)基本情報入力シート'!C105="","",'(入力順➀)基本情報入力シート'!C105)</f>
        <v/>
      </c>
      <c r="C84" s="594" t="str">
        <f>IF('(入力順➀)基本情報入力シート'!D105="","",'(入力順➀)基本情報入力シート'!D105)</f>
        <v/>
      </c>
      <c r="D84" s="595" t="str">
        <f>IF('(入力順➀)基本情報入力シート'!E105="","",'(入力順➀)基本情報入力シート'!E105)</f>
        <v/>
      </c>
      <c r="E84" s="595" t="str">
        <f>IF('(入力順➀)基本情報入力シート'!F105="","",'(入力順➀)基本情報入力シート'!F105)</f>
        <v/>
      </c>
      <c r="F84" s="595" t="str">
        <f>IF('(入力順➀)基本情報入力シート'!G105="","",'(入力順➀)基本情報入力シート'!G105)</f>
        <v/>
      </c>
      <c r="G84" s="595" t="str">
        <f>IF('(入力順➀)基本情報入力シート'!H105="","",'(入力順➀)基本情報入力シート'!H105)</f>
        <v/>
      </c>
      <c r="H84" s="595" t="str">
        <f>IF('(入力順➀)基本情報入力シート'!I105="","",'(入力順➀)基本情報入力シート'!I105)</f>
        <v/>
      </c>
      <c r="I84" s="595" t="str">
        <f>IF('(入力順➀)基本情報入力シート'!J105="","",'(入力順➀)基本情報入力シート'!J105)</f>
        <v/>
      </c>
      <c r="J84" s="595" t="str">
        <f>IF('(入力順➀)基本情報入力シート'!K105="","",'(入力順➀)基本情報入力シート'!K105)</f>
        <v/>
      </c>
      <c r="K84" s="596" t="str">
        <f>IF('(入力順➀)基本情報入力シート'!L105="","",'(入力順➀)基本情報入力シート'!L105)</f>
        <v/>
      </c>
      <c r="L84" s="597" t="str">
        <f>IF('(入力順➀)基本情報入力シート'!M105="","",'(入力順➀)基本情報入力シート'!M105)</f>
        <v/>
      </c>
      <c r="M84" s="597" t="str">
        <f>IF('(入力順➀)基本情報入力シート'!R105="","",'(入力順➀)基本情報入力シート'!R105)</f>
        <v/>
      </c>
      <c r="N84" s="597" t="str">
        <f>IF('(入力順➀)基本情報入力シート'!W105="","",'(入力順➀)基本情報入力シート'!W105)</f>
        <v/>
      </c>
      <c r="O84" s="592" t="str">
        <f>IF('(入力順➀)基本情報入力シート'!X105="","",'(入力順➀)基本情報入力シート'!X105)</f>
        <v/>
      </c>
      <c r="P84" s="598" t="str">
        <f>IF('(入力順➀)基本情報入力シート'!Y105="","",'(入力順➀)基本情報入力シート'!Y105)</f>
        <v/>
      </c>
      <c r="Q84" s="599" t="str">
        <f>IF('(入力順➀)基本情報入力シート'!Z105="","",'(入力順➀)基本情報入力シート'!Z105)</f>
        <v/>
      </c>
      <c r="R84" s="626" t="str">
        <f>IF('(入力順➀)基本情報入力シート'!AA105="","",'(入力順➀)基本情報入力シート'!AA105)</f>
        <v/>
      </c>
      <c r="S84" s="627"/>
      <c r="T84" s="628"/>
      <c r="U84" s="629" t="str">
        <f>IF(P84="","",VLOOKUP(P84,【参考】数式用!$A$5:$I$38,MATCH(T84,【参考】数式用!$H$4:$I$4,0)+7,0))</f>
        <v/>
      </c>
      <c r="V84" s="837"/>
      <c r="W84" s="237" t="s">
        <v>201</v>
      </c>
      <c r="X84" s="630"/>
      <c r="Y84" s="234" t="s">
        <v>202</v>
      </c>
      <c r="Z84" s="630"/>
      <c r="AA84" s="386" t="s">
        <v>203</v>
      </c>
      <c r="AB84" s="630"/>
      <c r="AC84" s="234" t="s">
        <v>202</v>
      </c>
      <c r="AD84" s="630"/>
      <c r="AE84" s="234" t="s">
        <v>204</v>
      </c>
      <c r="AF84" s="606" t="s">
        <v>205</v>
      </c>
      <c r="AG84" s="607" t="str">
        <f t="shared" si="10"/>
        <v/>
      </c>
      <c r="AH84" s="608" t="s">
        <v>206</v>
      </c>
      <c r="AI84" s="609" t="str">
        <f t="shared" si="9"/>
        <v/>
      </c>
      <c r="AJ84" s="192"/>
      <c r="AK84" s="631" t="str">
        <f t="shared" si="11"/>
        <v>○</v>
      </c>
      <c r="AL84" s="632" t="str">
        <f t="shared" si="12"/>
        <v/>
      </c>
      <c r="AM84" s="633"/>
      <c r="AN84" s="633"/>
      <c r="AO84" s="633"/>
      <c r="AP84" s="633"/>
      <c r="AQ84" s="633"/>
      <c r="AR84" s="633"/>
      <c r="AS84" s="633"/>
      <c r="AT84" s="633"/>
      <c r="AU84" s="634"/>
    </row>
    <row r="85" spans="1:47" ht="33" customHeight="1" thickBot="1">
      <c r="A85" s="592">
        <f t="shared" si="2"/>
        <v>74</v>
      </c>
      <c r="B85" s="593" t="str">
        <f>IF('(入力順➀)基本情報入力シート'!C106="","",'(入力順➀)基本情報入力シート'!C106)</f>
        <v/>
      </c>
      <c r="C85" s="594" t="str">
        <f>IF('(入力順➀)基本情報入力シート'!D106="","",'(入力順➀)基本情報入力シート'!D106)</f>
        <v/>
      </c>
      <c r="D85" s="595" t="str">
        <f>IF('(入力順➀)基本情報入力シート'!E106="","",'(入力順➀)基本情報入力シート'!E106)</f>
        <v/>
      </c>
      <c r="E85" s="595" t="str">
        <f>IF('(入力順➀)基本情報入力シート'!F106="","",'(入力順➀)基本情報入力シート'!F106)</f>
        <v/>
      </c>
      <c r="F85" s="595" t="str">
        <f>IF('(入力順➀)基本情報入力シート'!G106="","",'(入力順➀)基本情報入力シート'!G106)</f>
        <v/>
      </c>
      <c r="G85" s="595" t="str">
        <f>IF('(入力順➀)基本情報入力シート'!H106="","",'(入力順➀)基本情報入力シート'!H106)</f>
        <v/>
      </c>
      <c r="H85" s="595" t="str">
        <f>IF('(入力順➀)基本情報入力シート'!I106="","",'(入力順➀)基本情報入力シート'!I106)</f>
        <v/>
      </c>
      <c r="I85" s="595" t="str">
        <f>IF('(入力順➀)基本情報入力シート'!J106="","",'(入力順➀)基本情報入力シート'!J106)</f>
        <v/>
      </c>
      <c r="J85" s="595" t="str">
        <f>IF('(入力順➀)基本情報入力シート'!K106="","",'(入力順➀)基本情報入力シート'!K106)</f>
        <v/>
      </c>
      <c r="K85" s="596" t="str">
        <f>IF('(入力順➀)基本情報入力シート'!L106="","",'(入力順➀)基本情報入力シート'!L106)</f>
        <v/>
      </c>
      <c r="L85" s="597" t="str">
        <f>IF('(入力順➀)基本情報入力シート'!M106="","",'(入力順➀)基本情報入力シート'!M106)</f>
        <v/>
      </c>
      <c r="M85" s="597" t="str">
        <f>IF('(入力順➀)基本情報入力シート'!R106="","",'(入力順➀)基本情報入力シート'!R106)</f>
        <v/>
      </c>
      <c r="N85" s="597" t="str">
        <f>IF('(入力順➀)基本情報入力シート'!W106="","",'(入力順➀)基本情報入力シート'!W106)</f>
        <v/>
      </c>
      <c r="O85" s="592" t="str">
        <f>IF('(入力順➀)基本情報入力シート'!X106="","",'(入力順➀)基本情報入力シート'!X106)</f>
        <v/>
      </c>
      <c r="P85" s="598" t="str">
        <f>IF('(入力順➀)基本情報入力シート'!Y106="","",'(入力順➀)基本情報入力シート'!Y106)</f>
        <v/>
      </c>
      <c r="Q85" s="599" t="str">
        <f>IF('(入力順➀)基本情報入力シート'!Z106="","",'(入力順➀)基本情報入力シート'!Z106)</f>
        <v/>
      </c>
      <c r="R85" s="626" t="str">
        <f>IF('(入力順➀)基本情報入力シート'!AA106="","",'(入力順➀)基本情報入力シート'!AA106)</f>
        <v/>
      </c>
      <c r="S85" s="627"/>
      <c r="T85" s="628"/>
      <c r="U85" s="629" t="str">
        <f>IF(P85="","",VLOOKUP(P85,【参考】数式用!$A$5:$I$38,MATCH(T85,【参考】数式用!$H$4:$I$4,0)+7,0))</f>
        <v/>
      </c>
      <c r="V85" s="837"/>
      <c r="W85" s="237" t="s">
        <v>201</v>
      </c>
      <c r="X85" s="630"/>
      <c r="Y85" s="234" t="s">
        <v>202</v>
      </c>
      <c r="Z85" s="630"/>
      <c r="AA85" s="386" t="s">
        <v>203</v>
      </c>
      <c r="AB85" s="630"/>
      <c r="AC85" s="234" t="s">
        <v>202</v>
      </c>
      <c r="AD85" s="630"/>
      <c r="AE85" s="234" t="s">
        <v>204</v>
      </c>
      <c r="AF85" s="606" t="s">
        <v>205</v>
      </c>
      <c r="AG85" s="607" t="str">
        <f t="shared" si="10"/>
        <v/>
      </c>
      <c r="AH85" s="608" t="s">
        <v>206</v>
      </c>
      <c r="AI85" s="609" t="str">
        <f t="shared" si="9"/>
        <v/>
      </c>
      <c r="AJ85" s="192"/>
      <c r="AK85" s="631" t="str">
        <f t="shared" si="11"/>
        <v>○</v>
      </c>
      <c r="AL85" s="632" t="str">
        <f t="shared" si="12"/>
        <v/>
      </c>
      <c r="AM85" s="633"/>
      <c r="AN85" s="633"/>
      <c r="AO85" s="633"/>
      <c r="AP85" s="633"/>
      <c r="AQ85" s="633"/>
      <c r="AR85" s="633"/>
      <c r="AS85" s="633"/>
      <c r="AT85" s="633"/>
      <c r="AU85" s="634"/>
    </row>
    <row r="86" spans="1:47" ht="33" customHeight="1" thickBot="1">
      <c r="A86" s="592">
        <f t="shared" si="2"/>
        <v>75</v>
      </c>
      <c r="B86" s="593" t="str">
        <f>IF('(入力順➀)基本情報入力シート'!C107="","",'(入力順➀)基本情報入力シート'!C107)</f>
        <v/>
      </c>
      <c r="C86" s="594" t="str">
        <f>IF('(入力順➀)基本情報入力シート'!D107="","",'(入力順➀)基本情報入力シート'!D107)</f>
        <v/>
      </c>
      <c r="D86" s="595" t="str">
        <f>IF('(入力順➀)基本情報入力シート'!E107="","",'(入力順➀)基本情報入力シート'!E107)</f>
        <v/>
      </c>
      <c r="E86" s="595" t="str">
        <f>IF('(入力順➀)基本情報入力シート'!F107="","",'(入力順➀)基本情報入力シート'!F107)</f>
        <v/>
      </c>
      <c r="F86" s="595" t="str">
        <f>IF('(入力順➀)基本情報入力シート'!G107="","",'(入力順➀)基本情報入力シート'!G107)</f>
        <v/>
      </c>
      <c r="G86" s="595" t="str">
        <f>IF('(入力順➀)基本情報入力シート'!H107="","",'(入力順➀)基本情報入力シート'!H107)</f>
        <v/>
      </c>
      <c r="H86" s="595" t="str">
        <f>IF('(入力順➀)基本情報入力シート'!I107="","",'(入力順➀)基本情報入力シート'!I107)</f>
        <v/>
      </c>
      <c r="I86" s="595" t="str">
        <f>IF('(入力順➀)基本情報入力シート'!J107="","",'(入力順➀)基本情報入力シート'!J107)</f>
        <v/>
      </c>
      <c r="J86" s="595" t="str">
        <f>IF('(入力順➀)基本情報入力シート'!K107="","",'(入力順➀)基本情報入力シート'!K107)</f>
        <v/>
      </c>
      <c r="K86" s="596" t="str">
        <f>IF('(入力順➀)基本情報入力シート'!L107="","",'(入力順➀)基本情報入力シート'!L107)</f>
        <v/>
      </c>
      <c r="L86" s="597" t="str">
        <f>IF('(入力順➀)基本情報入力シート'!M107="","",'(入力順➀)基本情報入力シート'!M107)</f>
        <v/>
      </c>
      <c r="M86" s="597" t="str">
        <f>IF('(入力順➀)基本情報入力シート'!R107="","",'(入力順➀)基本情報入力シート'!R107)</f>
        <v/>
      </c>
      <c r="N86" s="597" t="str">
        <f>IF('(入力順➀)基本情報入力シート'!W107="","",'(入力順➀)基本情報入力シート'!W107)</f>
        <v/>
      </c>
      <c r="O86" s="592" t="str">
        <f>IF('(入力順➀)基本情報入力シート'!X107="","",'(入力順➀)基本情報入力シート'!X107)</f>
        <v/>
      </c>
      <c r="P86" s="598" t="str">
        <f>IF('(入力順➀)基本情報入力シート'!Y107="","",'(入力順➀)基本情報入力シート'!Y107)</f>
        <v/>
      </c>
      <c r="Q86" s="599" t="str">
        <f>IF('(入力順➀)基本情報入力シート'!Z107="","",'(入力順➀)基本情報入力シート'!Z107)</f>
        <v/>
      </c>
      <c r="R86" s="626" t="str">
        <f>IF('(入力順➀)基本情報入力シート'!AA107="","",'(入力順➀)基本情報入力シート'!AA107)</f>
        <v/>
      </c>
      <c r="S86" s="627"/>
      <c r="T86" s="628"/>
      <c r="U86" s="629" t="str">
        <f>IF(P86="","",VLOOKUP(P86,【参考】数式用!$A$5:$I$38,MATCH(T86,【参考】数式用!$H$4:$I$4,0)+7,0))</f>
        <v/>
      </c>
      <c r="V86" s="837"/>
      <c r="W86" s="237" t="s">
        <v>201</v>
      </c>
      <c r="X86" s="630"/>
      <c r="Y86" s="234" t="s">
        <v>202</v>
      </c>
      <c r="Z86" s="630"/>
      <c r="AA86" s="386" t="s">
        <v>203</v>
      </c>
      <c r="AB86" s="630"/>
      <c r="AC86" s="234" t="s">
        <v>202</v>
      </c>
      <c r="AD86" s="630"/>
      <c r="AE86" s="234" t="s">
        <v>204</v>
      </c>
      <c r="AF86" s="606" t="s">
        <v>205</v>
      </c>
      <c r="AG86" s="607" t="str">
        <f t="shared" si="10"/>
        <v/>
      </c>
      <c r="AH86" s="608" t="s">
        <v>206</v>
      </c>
      <c r="AI86" s="609" t="str">
        <f t="shared" si="9"/>
        <v/>
      </c>
      <c r="AJ86" s="192"/>
      <c r="AK86" s="631" t="str">
        <f t="shared" si="11"/>
        <v>○</v>
      </c>
      <c r="AL86" s="632" t="str">
        <f t="shared" si="12"/>
        <v/>
      </c>
      <c r="AM86" s="633"/>
      <c r="AN86" s="633"/>
      <c r="AO86" s="633"/>
      <c r="AP86" s="633"/>
      <c r="AQ86" s="633"/>
      <c r="AR86" s="633"/>
      <c r="AS86" s="633"/>
      <c r="AT86" s="633"/>
      <c r="AU86" s="634"/>
    </row>
    <row r="87" spans="1:47" ht="33" customHeight="1" thickBot="1">
      <c r="A87" s="592">
        <f t="shared" si="2"/>
        <v>76</v>
      </c>
      <c r="B87" s="593" t="str">
        <f>IF('(入力順➀)基本情報入力シート'!C108="","",'(入力順➀)基本情報入力シート'!C108)</f>
        <v/>
      </c>
      <c r="C87" s="594" t="str">
        <f>IF('(入力順➀)基本情報入力シート'!D108="","",'(入力順➀)基本情報入力シート'!D108)</f>
        <v/>
      </c>
      <c r="D87" s="595" t="str">
        <f>IF('(入力順➀)基本情報入力シート'!E108="","",'(入力順➀)基本情報入力シート'!E108)</f>
        <v/>
      </c>
      <c r="E87" s="595" t="str">
        <f>IF('(入力順➀)基本情報入力シート'!F108="","",'(入力順➀)基本情報入力シート'!F108)</f>
        <v/>
      </c>
      <c r="F87" s="595" t="str">
        <f>IF('(入力順➀)基本情報入力シート'!G108="","",'(入力順➀)基本情報入力シート'!G108)</f>
        <v/>
      </c>
      <c r="G87" s="595" t="str">
        <f>IF('(入力順➀)基本情報入力シート'!H108="","",'(入力順➀)基本情報入力シート'!H108)</f>
        <v/>
      </c>
      <c r="H87" s="595" t="str">
        <f>IF('(入力順➀)基本情報入力シート'!I108="","",'(入力順➀)基本情報入力シート'!I108)</f>
        <v/>
      </c>
      <c r="I87" s="595" t="str">
        <f>IF('(入力順➀)基本情報入力シート'!J108="","",'(入力順➀)基本情報入力シート'!J108)</f>
        <v/>
      </c>
      <c r="J87" s="595" t="str">
        <f>IF('(入力順➀)基本情報入力シート'!K108="","",'(入力順➀)基本情報入力シート'!K108)</f>
        <v/>
      </c>
      <c r="K87" s="596" t="str">
        <f>IF('(入力順➀)基本情報入力シート'!L108="","",'(入力順➀)基本情報入力シート'!L108)</f>
        <v/>
      </c>
      <c r="L87" s="597" t="str">
        <f>IF('(入力順➀)基本情報入力シート'!M108="","",'(入力順➀)基本情報入力シート'!M108)</f>
        <v/>
      </c>
      <c r="M87" s="597" t="str">
        <f>IF('(入力順➀)基本情報入力シート'!R108="","",'(入力順➀)基本情報入力シート'!R108)</f>
        <v/>
      </c>
      <c r="N87" s="597" t="str">
        <f>IF('(入力順➀)基本情報入力シート'!W108="","",'(入力順➀)基本情報入力シート'!W108)</f>
        <v/>
      </c>
      <c r="O87" s="592" t="str">
        <f>IF('(入力順➀)基本情報入力シート'!X108="","",'(入力順➀)基本情報入力シート'!X108)</f>
        <v/>
      </c>
      <c r="P87" s="598" t="str">
        <f>IF('(入力順➀)基本情報入力シート'!Y108="","",'(入力順➀)基本情報入力シート'!Y108)</f>
        <v/>
      </c>
      <c r="Q87" s="599" t="str">
        <f>IF('(入力順➀)基本情報入力シート'!Z108="","",'(入力順➀)基本情報入力シート'!Z108)</f>
        <v/>
      </c>
      <c r="R87" s="626" t="str">
        <f>IF('(入力順➀)基本情報入力シート'!AA108="","",'(入力順➀)基本情報入力シート'!AA108)</f>
        <v/>
      </c>
      <c r="S87" s="627"/>
      <c r="T87" s="628"/>
      <c r="U87" s="629" t="str">
        <f>IF(P87="","",VLOOKUP(P87,【参考】数式用!$A$5:$I$38,MATCH(T87,【参考】数式用!$H$4:$I$4,0)+7,0))</f>
        <v/>
      </c>
      <c r="V87" s="837"/>
      <c r="W87" s="237" t="s">
        <v>201</v>
      </c>
      <c r="X87" s="630"/>
      <c r="Y87" s="234" t="s">
        <v>202</v>
      </c>
      <c r="Z87" s="630"/>
      <c r="AA87" s="386" t="s">
        <v>203</v>
      </c>
      <c r="AB87" s="630"/>
      <c r="AC87" s="234" t="s">
        <v>202</v>
      </c>
      <c r="AD87" s="630"/>
      <c r="AE87" s="234" t="s">
        <v>204</v>
      </c>
      <c r="AF87" s="606" t="s">
        <v>205</v>
      </c>
      <c r="AG87" s="607" t="str">
        <f t="shared" si="10"/>
        <v/>
      </c>
      <c r="AH87" s="608" t="s">
        <v>206</v>
      </c>
      <c r="AI87" s="609" t="str">
        <f t="shared" si="9"/>
        <v/>
      </c>
      <c r="AJ87" s="192"/>
      <c r="AK87" s="631" t="str">
        <f t="shared" si="11"/>
        <v>○</v>
      </c>
      <c r="AL87" s="632" t="str">
        <f t="shared" si="12"/>
        <v/>
      </c>
      <c r="AM87" s="633"/>
      <c r="AN87" s="633"/>
      <c r="AO87" s="633"/>
      <c r="AP87" s="633"/>
      <c r="AQ87" s="633"/>
      <c r="AR87" s="633"/>
      <c r="AS87" s="633"/>
      <c r="AT87" s="633"/>
      <c r="AU87" s="634"/>
    </row>
    <row r="88" spans="1:47" ht="33" customHeight="1" thickBot="1">
      <c r="A88" s="592">
        <f t="shared" si="2"/>
        <v>77</v>
      </c>
      <c r="B88" s="593" t="str">
        <f>IF('(入力順➀)基本情報入力シート'!C109="","",'(入力順➀)基本情報入力シート'!C109)</f>
        <v/>
      </c>
      <c r="C88" s="594" t="str">
        <f>IF('(入力順➀)基本情報入力シート'!D109="","",'(入力順➀)基本情報入力シート'!D109)</f>
        <v/>
      </c>
      <c r="D88" s="595" t="str">
        <f>IF('(入力順➀)基本情報入力シート'!E109="","",'(入力順➀)基本情報入力シート'!E109)</f>
        <v/>
      </c>
      <c r="E88" s="595" t="str">
        <f>IF('(入力順➀)基本情報入力シート'!F109="","",'(入力順➀)基本情報入力シート'!F109)</f>
        <v/>
      </c>
      <c r="F88" s="595" t="str">
        <f>IF('(入力順➀)基本情報入力シート'!G109="","",'(入力順➀)基本情報入力シート'!G109)</f>
        <v/>
      </c>
      <c r="G88" s="595" t="str">
        <f>IF('(入力順➀)基本情報入力シート'!H109="","",'(入力順➀)基本情報入力シート'!H109)</f>
        <v/>
      </c>
      <c r="H88" s="595" t="str">
        <f>IF('(入力順➀)基本情報入力シート'!I109="","",'(入力順➀)基本情報入力シート'!I109)</f>
        <v/>
      </c>
      <c r="I88" s="595" t="str">
        <f>IF('(入力順➀)基本情報入力シート'!J109="","",'(入力順➀)基本情報入力シート'!J109)</f>
        <v/>
      </c>
      <c r="J88" s="595" t="str">
        <f>IF('(入力順➀)基本情報入力シート'!K109="","",'(入力順➀)基本情報入力シート'!K109)</f>
        <v/>
      </c>
      <c r="K88" s="596" t="str">
        <f>IF('(入力順➀)基本情報入力シート'!L109="","",'(入力順➀)基本情報入力シート'!L109)</f>
        <v/>
      </c>
      <c r="L88" s="597" t="str">
        <f>IF('(入力順➀)基本情報入力シート'!M109="","",'(入力順➀)基本情報入力シート'!M109)</f>
        <v/>
      </c>
      <c r="M88" s="597" t="str">
        <f>IF('(入力順➀)基本情報入力シート'!R109="","",'(入力順➀)基本情報入力シート'!R109)</f>
        <v/>
      </c>
      <c r="N88" s="597" t="str">
        <f>IF('(入力順➀)基本情報入力シート'!W109="","",'(入力順➀)基本情報入力シート'!W109)</f>
        <v/>
      </c>
      <c r="O88" s="592" t="str">
        <f>IF('(入力順➀)基本情報入力シート'!X109="","",'(入力順➀)基本情報入力シート'!X109)</f>
        <v/>
      </c>
      <c r="P88" s="598" t="str">
        <f>IF('(入力順➀)基本情報入力シート'!Y109="","",'(入力順➀)基本情報入力シート'!Y109)</f>
        <v/>
      </c>
      <c r="Q88" s="599" t="str">
        <f>IF('(入力順➀)基本情報入力シート'!Z109="","",'(入力順➀)基本情報入力シート'!Z109)</f>
        <v/>
      </c>
      <c r="R88" s="626" t="str">
        <f>IF('(入力順➀)基本情報入力シート'!AA109="","",'(入力順➀)基本情報入力シート'!AA109)</f>
        <v/>
      </c>
      <c r="S88" s="627"/>
      <c r="T88" s="628"/>
      <c r="U88" s="629" t="str">
        <f>IF(P88="","",VLOOKUP(P88,【参考】数式用!$A$5:$I$38,MATCH(T88,【参考】数式用!$H$4:$I$4,0)+7,0))</f>
        <v/>
      </c>
      <c r="V88" s="837"/>
      <c r="W88" s="237" t="s">
        <v>201</v>
      </c>
      <c r="X88" s="630"/>
      <c r="Y88" s="234" t="s">
        <v>202</v>
      </c>
      <c r="Z88" s="630"/>
      <c r="AA88" s="386" t="s">
        <v>203</v>
      </c>
      <c r="AB88" s="630"/>
      <c r="AC88" s="234" t="s">
        <v>202</v>
      </c>
      <c r="AD88" s="630"/>
      <c r="AE88" s="234" t="s">
        <v>204</v>
      </c>
      <c r="AF88" s="606" t="s">
        <v>205</v>
      </c>
      <c r="AG88" s="607" t="str">
        <f t="shared" si="10"/>
        <v/>
      </c>
      <c r="AH88" s="608" t="s">
        <v>206</v>
      </c>
      <c r="AI88" s="609" t="str">
        <f t="shared" si="9"/>
        <v/>
      </c>
      <c r="AJ88" s="192"/>
      <c r="AK88" s="631" t="str">
        <f t="shared" si="11"/>
        <v>○</v>
      </c>
      <c r="AL88" s="632" t="str">
        <f t="shared" si="12"/>
        <v/>
      </c>
      <c r="AM88" s="633"/>
      <c r="AN88" s="633"/>
      <c r="AO88" s="633"/>
      <c r="AP88" s="633"/>
      <c r="AQ88" s="633"/>
      <c r="AR88" s="633"/>
      <c r="AS88" s="633"/>
      <c r="AT88" s="633"/>
      <c r="AU88" s="634"/>
    </row>
    <row r="89" spans="1:47" ht="33" customHeight="1" thickBot="1">
      <c r="A89" s="592">
        <f t="shared" si="2"/>
        <v>78</v>
      </c>
      <c r="B89" s="593" t="str">
        <f>IF('(入力順➀)基本情報入力シート'!C110="","",'(入力順➀)基本情報入力シート'!C110)</f>
        <v/>
      </c>
      <c r="C89" s="594" t="str">
        <f>IF('(入力順➀)基本情報入力シート'!D110="","",'(入力順➀)基本情報入力シート'!D110)</f>
        <v/>
      </c>
      <c r="D89" s="595" t="str">
        <f>IF('(入力順➀)基本情報入力シート'!E110="","",'(入力順➀)基本情報入力シート'!E110)</f>
        <v/>
      </c>
      <c r="E89" s="595" t="str">
        <f>IF('(入力順➀)基本情報入力シート'!F110="","",'(入力順➀)基本情報入力シート'!F110)</f>
        <v/>
      </c>
      <c r="F89" s="595" t="str">
        <f>IF('(入力順➀)基本情報入力シート'!G110="","",'(入力順➀)基本情報入力シート'!G110)</f>
        <v/>
      </c>
      <c r="G89" s="595" t="str">
        <f>IF('(入力順➀)基本情報入力シート'!H110="","",'(入力順➀)基本情報入力シート'!H110)</f>
        <v/>
      </c>
      <c r="H89" s="595" t="str">
        <f>IF('(入力順➀)基本情報入力シート'!I110="","",'(入力順➀)基本情報入力シート'!I110)</f>
        <v/>
      </c>
      <c r="I89" s="595" t="str">
        <f>IF('(入力順➀)基本情報入力シート'!J110="","",'(入力順➀)基本情報入力シート'!J110)</f>
        <v/>
      </c>
      <c r="J89" s="595" t="str">
        <f>IF('(入力順➀)基本情報入力シート'!K110="","",'(入力順➀)基本情報入力シート'!K110)</f>
        <v/>
      </c>
      <c r="K89" s="596" t="str">
        <f>IF('(入力順➀)基本情報入力シート'!L110="","",'(入力順➀)基本情報入力シート'!L110)</f>
        <v/>
      </c>
      <c r="L89" s="597" t="str">
        <f>IF('(入力順➀)基本情報入力シート'!M110="","",'(入力順➀)基本情報入力シート'!M110)</f>
        <v/>
      </c>
      <c r="M89" s="597" t="str">
        <f>IF('(入力順➀)基本情報入力シート'!R110="","",'(入力順➀)基本情報入力シート'!R110)</f>
        <v/>
      </c>
      <c r="N89" s="597" t="str">
        <f>IF('(入力順➀)基本情報入力シート'!W110="","",'(入力順➀)基本情報入力シート'!W110)</f>
        <v/>
      </c>
      <c r="O89" s="592" t="str">
        <f>IF('(入力順➀)基本情報入力シート'!X110="","",'(入力順➀)基本情報入力シート'!X110)</f>
        <v/>
      </c>
      <c r="P89" s="598" t="str">
        <f>IF('(入力順➀)基本情報入力シート'!Y110="","",'(入力順➀)基本情報入力シート'!Y110)</f>
        <v/>
      </c>
      <c r="Q89" s="599" t="str">
        <f>IF('(入力順➀)基本情報入力シート'!Z110="","",'(入力順➀)基本情報入力シート'!Z110)</f>
        <v/>
      </c>
      <c r="R89" s="626" t="str">
        <f>IF('(入力順➀)基本情報入力シート'!AA110="","",'(入力順➀)基本情報入力シート'!AA110)</f>
        <v/>
      </c>
      <c r="S89" s="627"/>
      <c r="T89" s="628"/>
      <c r="U89" s="629" t="str">
        <f>IF(P89="","",VLOOKUP(P89,【参考】数式用!$A$5:$I$38,MATCH(T89,【参考】数式用!$H$4:$I$4,0)+7,0))</f>
        <v/>
      </c>
      <c r="V89" s="837"/>
      <c r="W89" s="237" t="s">
        <v>201</v>
      </c>
      <c r="X89" s="630"/>
      <c r="Y89" s="234" t="s">
        <v>202</v>
      </c>
      <c r="Z89" s="630"/>
      <c r="AA89" s="386" t="s">
        <v>203</v>
      </c>
      <c r="AB89" s="630"/>
      <c r="AC89" s="234" t="s">
        <v>202</v>
      </c>
      <c r="AD89" s="630"/>
      <c r="AE89" s="234" t="s">
        <v>204</v>
      </c>
      <c r="AF89" s="606" t="s">
        <v>205</v>
      </c>
      <c r="AG89" s="607" t="str">
        <f t="shared" si="10"/>
        <v/>
      </c>
      <c r="AH89" s="608" t="s">
        <v>206</v>
      </c>
      <c r="AI89" s="609" t="str">
        <f t="shared" si="9"/>
        <v/>
      </c>
      <c r="AJ89" s="192"/>
      <c r="AK89" s="631" t="str">
        <f t="shared" si="11"/>
        <v>○</v>
      </c>
      <c r="AL89" s="632" t="str">
        <f t="shared" si="12"/>
        <v/>
      </c>
      <c r="AM89" s="633"/>
      <c r="AN89" s="633"/>
      <c r="AO89" s="633"/>
      <c r="AP89" s="633"/>
      <c r="AQ89" s="633"/>
      <c r="AR89" s="633"/>
      <c r="AS89" s="633"/>
      <c r="AT89" s="633"/>
      <c r="AU89" s="634"/>
    </row>
    <row r="90" spans="1:47" ht="33" customHeight="1" thickBot="1">
      <c r="A90" s="592">
        <f t="shared" si="2"/>
        <v>79</v>
      </c>
      <c r="B90" s="593" t="str">
        <f>IF('(入力順➀)基本情報入力シート'!C111="","",'(入力順➀)基本情報入力シート'!C111)</f>
        <v/>
      </c>
      <c r="C90" s="594" t="str">
        <f>IF('(入力順➀)基本情報入力シート'!D111="","",'(入力順➀)基本情報入力シート'!D111)</f>
        <v/>
      </c>
      <c r="D90" s="595" t="str">
        <f>IF('(入力順➀)基本情報入力シート'!E111="","",'(入力順➀)基本情報入力シート'!E111)</f>
        <v/>
      </c>
      <c r="E90" s="595" t="str">
        <f>IF('(入力順➀)基本情報入力シート'!F111="","",'(入力順➀)基本情報入力シート'!F111)</f>
        <v/>
      </c>
      <c r="F90" s="595" t="str">
        <f>IF('(入力順➀)基本情報入力シート'!G111="","",'(入力順➀)基本情報入力シート'!G111)</f>
        <v/>
      </c>
      <c r="G90" s="595" t="str">
        <f>IF('(入力順➀)基本情報入力シート'!H111="","",'(入力順➀)基本情報入力シート'!H111)</f>
        <v/>
      </c>
      <c r="H90" s="595" t="str">
        <f>IF('(入力順➀)基本情報入力シート'!I111="","",'(入力順➀)基本情報入力シート'!I111)</f>
        <v/>
      </c>
      <c r="I90" s="595" t="str">
        <f>IF('(入力順➀)基本情報入力シート'!J111="","",'(入力順➀)基本情報入力シート'!J111)</f>
        <v/>
      </c>
      <c r="J90" s="595" t="str">
        <f>IF('(入力順➀)基本情報入力シート'!K111="","",'(入力順➀)基本情報入力シート'!K111)</f>
        <v/>
      </c>
      <c r="K90" s="596" t="str">
        <f>IF('(入力順➀)基本情報入力シート'!L111="","",'(入力順➀)基本情報入力シート'!L111)</f>
        <v/>
      </c>
      <c r="L90" s="597" t="str">
        <f>IF('(入力順➀)基本情報入力シート'!M111="","",'(入力順➀)基本情報入力シート'!M111)</f>
        <v/>
      </c>
      <c r="M90" s="597" t="str">
        <f>IF('(入力順➀)基本情報入力シート'!R111="","",'(入力順➀)基本情報入力シート'!R111)</f>
        <v/>
      </c>
      <c r="N90" s="597" t="str">
        <f>IF('(入力順➀)基本情報入力シート'!W111="","",'(入力順➀)基本情報入力シート'!W111)</f>
        <v/>
      </c>
      <c r="O90" s="592" t="str">
        <f>IF('(入力順➀)基本情報入力シート'!X111="","",'(入力順➀)基本情報入力シート'!X111)</f>
        <v/>
      </c>
      <c r="P90" s="598" t="str">
        <f>IF('(入力順➀)基本情報入力シート'!Y111="","",'(入力順➀)基本情報入力シート'!Y111)</f>
        <v/>
      </c>
      <c r="Q90" s="599" t="str">
        <f>IF('(入力順➀)基本情報入力シート'!Z111="","",'(入力順➀)基本情報入力シート'!Z111)</f>
        <v/>
      </c>
      <c r="R90" s="626" t="str">
        <f>IF('(入力順➀)基本情報入力シート'!AA111="","",'(入力順➀)基本情報入力シート'!AA111)</f>
        <v/>
      </c>
      <c r="S90" s="627"/>
      <c r="T90" s="628"/>
      <c r="U90" s="629" t="str">
        <f>IF(P90="","",VLOOKUP(P90,【参考】数式用!$A$5:$I$38,MATCH(T90,【参考】数式用!$H$4:$I$4,0)+7,0))</f>
        <v/>
      </c>
      <c r="V90" s="837"/>
      <c r="W90" s="237" t="s">
        <v>201</v>
      </c>
      <c r="X90" s="630"/>
      <c r="Y90" s="234" t="s">
        <v>202</v>
      </c>
      <c r="Z90" s="630"/>
      <c r="AA90" s="386" t="s">
        <v>203</v>
      </c>
      <c r="AB90" s="630"/>
      <c r="AC90" s="234" t="s">
        <v>202</v>
      </c>
      <c r="AD90" s="630"/>
      <c r="AE90" s="234" t="s">
        <v>204</v>
      </c>
      <c r="AF90" s="606" t="s">
        <v>205</v>
      </c>
      <c r="AG90" s="607" t="str">
        <f t="shared" si="10"/>
        <v/>
      </c>
      <c r="AH90" s="608" t="s">
        <v>206</v>
      </c>
      <c r="AI90" s="609" t="str">
        <f t="shared" si="9"/>
        <v/>
      </c>
      <c r="AJ90" s="192"/>
      <c r="AK90" s="631" t="str">
        <f t="shared" si="11"/>
        <v>○</v>
      </c>
      <c r="AL90" s="632" t="str">
        <f t="shared" si="12"/>
        <v/>
      </c>
      <c r="AM90" s="633"/>
      <c r="AN90" s="633"/>
      <c r="AO90" s="633"/>
      <c r="AP90" s="633"/>
      <c r="AQ90" s="633"/>
      <c r="AR90" s="633"/>
      <c r="AS90" s="633"/>
      <c r="AT90" s="633"/>
      <c r="AU90" s="634"/>
    </row>
    <row r="91" spans="1:47" ht="33" customHeight="1" thickBot="1">
      <c r="A91" s="592">
        <f t="shared" si="2"/>
        <v>80</v>
      </c>
      <c r="B91" s="593" t="str">
        <f>IF('(入力順➀)基本情報入力シート'!C112="","",'(入力順➀)基本情報入力シート'!C112)</f>
        <v/>
      </c>
      <c r="C91" s="594" t="str">
        <f>IF('(入力順➀)基本情報入力シート'!D112="","",'(入力順➀)基本情報入力シート'!D112)</f>
        <v/>
      </c>
      <c r="D91" s="595" t="str">
        <f>IF('(入力順➀)基本情報入力シート'!E112="","",'(入力順➀)基本情報入力シート'!E112)</f>
        <v/>
      </c>
      <c r="E91" s="595" t="str">
        <f>IF('(入力順➀)基本情報入力シート'!F112="","",'(入力順➀)基本情報入力シート'!F112)</f>
        <v/>
      </c>
      <c r="F91" s="595" t="str">
        <f>IF('(入力順➀)基本情報入力シート'!G112="","",'(入力順➀)基本情報入力シート'!G112)</f>
        <v/>
      </c>
      <c r="G91" s="595" t="str">
        <f>IF('(入力順➀)基本情報入力シート'!H112="","",'(入力順➀)基本情報入力シート'!H112)</f>
        <v/>
      </c>
      <c r="H91" s="595" t="str">
        <f>IF('(入力順➀)基本情報入力シート'!I112="","",'(入力順➀)基本情報入力シート'!I112)</f>
        <v/>
      </c>
      <c r="I91" s="595" t="str">
        <f>IF('(入力順➀)基本情報入力シート'!J112="","",'(入力順➀)基本情報入力シート'!J112)</f>
        <v/>
      </c>
      <c r="J91" s="595" t="str">
        <f>IF('(入力順➀)基本情報入力シート'!K112="","",'(入力順➀)基本情報入力シート'!K112)</f>
        <v/>
      </c>
      <c r="K91" s="596" t="str">
        <f>IF('(入力順➀)基本情報入力シート'!L112="","",'(入力順➀)基本情報入力シート'!L112)</f>
        <v/>
      </c>
      <c r="L91" s="597" t="str">
        <f>IF('(入力順➀)基本情報入力シート'!M112="","",'(入力順➀)基本情報入力シート'!M112)</f>
        <v/>
      </c>
      <c r="M91" s="597" t="str">
        <f>IF('(入力順➀)基本情報入力シート'!R112="","",'(入力順➀)基本情報入力シート'!R112)</f>
        <v/>
      </c>
      <c r="N91" s="597" t="str">
        <f>IF('(入力順➀)基本情報入力シート'!W112="","",'(入力順➀)基本情報入力シート'!W112)</f>
        <v/>
      </c>
      <c r="O91" s="592" t="str">
        <f>IF('(入力順➀)基本情報入力シート'!X112="","",'(入力順➀)基本情報入力シート'!X112)</f>
        <v/>
      </c>
      <c r="P91" s="598" t="str">
        <f>IF('(入力順➀)基本情報入力シート'!Y112="","",'(入力順➀)基本情報入力シート'!Y112)</f>
        <v/>
      </c>
      <c r="Q91" s="599" t="str">
        <f>IF('(入力順➀)基本情報入力シート'!Z112="","",'(入力順➀)基本情報入力シート'!Z112)</f>
        <v/>
      </c>
      <c r="R91" s="626" t="str">
        <f>IF('(入力順➀)基本情報入力シート'!AA112="","",'(入力順➀)基本情報入力シート'!AA112)</f>
        <v/>
      </c>
      <c r="S91" s="627"/>
      <c r="T91" s="628"/>
      <c r="U91" s="629" t="str">
        <f>IF(P91="","",VLOOKUP(P91,【参考】数式用!$A$5:$I$38,MATCH(T91,【参考】数式用!$H$4:$I$4,0)+7,0))</f>
        <v/>
      </c>
      <c r="V91" s="837"/>
      <c r="W91" s="237" t="s">
        <v>201</v>
      </c>
      <c r="X91" s="630"/>
      <c r="Y91" s="234" t="s">
        <v>202</v>
      </c>
      <c r="Z91" s="630"/>
      <c r="AA91" s="386" t="s">
        <v>203</v>
      </c>
      <c r="AB91" s="630"/>
      <c r="AC91" s="234" t="s">
        <v>202</v>
      </c>
      <c r="AD91" s="630"/>
      <c r="AE91" s="234" t="s">
        <v>204</v>
      </c>
      <c r="AF91" s="606" t="s">
        <v>205</v>
      </c>
      <c r="AG91" s="607" t="str">
        <f t="shared" si="10"/>
        <v/>
      </c>
      <c r="AH91" s="608" t="s">
        <v>206</v>
      </c>
      <c r="AI91" s="609" t="str">
        <f t="shared" si="9"/>
        <v/>
      </c>
      <c r="AJ91" s="192"/>
      <c r="AK91" s="631" t="str">
        <f t="shared" si="11"/>
        <v>○</v>
      </c>
      <c r="AL91" s="632" t="str">
        <f t="shared" si="12"/>
        <v/>
      </c>
      <c r="AM91" s="633"/>
      <c r="AN91" s="633"/>
      <c r="AO91" s="633"/>
      <c r="AP91" s="633"/>
      <c r="AQ91" s="633"/>
      <c r="AR91" s="633"/>
      <c r="AS91" s="633"/>
      <c r="AT91" s="633"/>
      <c r="AU91" s="634"/>
    </row>
    <row r="92" spans="1:47" ht="33" customHeight="1" thickBot="1">
      <c r="A92" s="592">
        <f t="shared" si="2"/>
        <v>81</v>
      </c>
      <c r="B92" s="593" t="str">
        <f>IF('(入力順➀)基本情報入力シート'!C113="","",'(入力順➀)基本情報入力シート'!C113)</f>
        <v/>
      </c>
      <c r="C92" s="594" t="str">
        <f>IF('(入力順➀)基本情報入力シート'!D113="","",'(入力順➀)基本情報入力シート'!D113)</f>
        <v/>
      </c>
      <c r="D92" s="595" t="str">
        <f>IF('(入力順➀)基本情報入力シート'!E113="","",'(入力順➀)基本情報入力シート'!E113)</f>
        <v/>
      </c>
      <c r="E92" s="595" t="str">
        <f>IF('(入力順➀)基本情報入力シート'!F113="","",'(入力順➀)基本情報入力シート'!F113)</f>
        <v/>
      </c>
      <c r="F92" s="595" t="str">
        <f>IF('(入力順➀)基本情報入力シート'!G113="","",'(入力順➀)基本情報入力シート'!G113)</f>
        <v/>
      </c>
      <c r="G92" s="595" t="str">
        <f>IF('(入力順➀)基本情報入力シート'!H113="","",'(入力順➀)基本情報入力シート'!H113)</f>
        <v/>
      </c>
      <c r="H92" s="595" t="str">
        <f>IF('(入力順➀)基本情報入力シート'!I113="","",'(入力順➀)基本情報入力シート'!I113)</f>
        <v/>
      </c>
      <c r="I92" s="595" t="str">
        <f>IF('(入力順➀)基本情報入力シート'!J113="","",'(入力順➀)基本情報入力シート'!J113)</f>
        <v/>
      </c>
      <c r="J92" s="595" t="str">
        <f>IF('(入力順➀)基本情報入力シート'!K113="","",'(入力順➀)基本情報入力シート'!K113)</f>
        <v/>
      </c>
      <c r="K92" s="596" t="str">
        <f>IF('(入力順➀)基本情報入力シート'!L113="","",'(入力順➀)基本情報入力シート'!L113)</f>
        <v/>
      </c>
      <c r="L92" s="597" t="str">
        <f>IF('(入力順➀)基本情報入力シート'!M113="","",'(入力順➀)基本情報入力シート'!M113)</f>
        <v/>
      </c>
      <c r="M92" s="597" t="str">
        <f>IF('(入力順➀)基本情報入力シート'!R113="","",'(入力順➀)基本情報入力シート'!R113)</f>
        <v/>
      </c>
      <c r="N92" s="597" t="str">
        <f>IF('(入力順➀)基本情報入力シート'!W113="","",'(入力順➀)基本情報入力シート'!W113)</f>
        <v/>
      </c>
      <c r="O92" s="592" t="str">
        <f>IF('(入力順➀)基本情報入力シート'!X113="","",'(入力順➀)基本情報入力シート'!X113)</f>
        <v/>
      </c>
      <c r="P92" s="598" t="str">
        <f>IF('(入力順➀)基本情報入力シート'!Y113="","",'(入力順➀)基本情報入力シート'!Y113)</f>
        <v/>
      </c>
      <c r="Q92" s="599" t="str">
        <f>IF('(入力順➀)基本情報入力シート'!Z113="","",'(入力順➀)基本情報入力シート'!Z113)</f>
        <v/>
      </c>
      <c r="R92" s="626" t="str">
        <f>IF('(入力順➀)基本情報入力シート'!AA113="","",'(入力順➀)基本情報入力シート'!AA113)</f>
        <v/>
      </c>
      <c r="S92" s="627"/>
      <c r="T92" s="628"/>
      <c r="U92" s="629" t="str">
        <f>IF(P92="","",VLOOKUP(P92,【参考】数式用!$A$5:$I$38,MATCH(T92,【参考】数式用!$H$4:$I$4,0)+7,0))</f>
        <v/>
      </c>
      <c r="V92" s="837"/>
      <c r="W92" s="237" t="s">
        <v>201</v>
      </c>
      <c r="X92" s="630"/>
      <c r="Y92" s="234" t="s">
        <v>202</v>
      </c>
      <c r="Z92" s="630"/>
      <c r="AA92" s="386" t="s">
        <v>203</v>
      </c>
      <c r="AB92" s="630"/>
      <c r="AC92" s="234" t="s">
        <v>202</v>
      </c>
      <c r="AD92" s="630"/>
      <c r="AE92" s="234" t="s">
        <v>204</v>
      </c>
      <c r="AF92" s="606" t="s">
        <v>205</v>
      </c>
      <c r="AG92" s="607" t="str">
        <f t="shared" si="10"/>
        <v/>
      </c>
      <c r="AH92" s="608" t="s">
        <v>206</v>
      </c>
      <c r="AI92" s="609" t="str">
        <f t="shared" si="9"/>
        <v/>
      </c>
      <c r="AJ92" s="192"/>
      <c r="AK92" s="631" t="str">
        <f t="shared" si="11"/>
        <v>○</v>
      </c>
      <c r="AL92" s="632" t="str">
        <f t="shared" si="12"/>
        <v/>
      </c>
      <c r="AM92" s="633"/>
      <c r="AN92" s="633"/>
      <c r="AO92" s="633"/>
      <c r="AP92" s="633"/>
      <c r="AQ92" s="633"/>
      <c r="AR92" s="633"/>
      <c r="AS92" s="633"/>
      <c r="AT92" s="633"/>
      <c r="AU92" s="634"/>
    </row>
    <row r="93" spans="1:47" ht="33" customHeight="1" thickBot="1">
      <c r="A93" s="592">
        <f t="shared" si="2"/>
        <v>82</v>
      </c>
      <c r="B93" s="593" t="str">
        <f>IF('(入力順➀)基本情報入力シート'!C114="","",'(入力順➀)基本情報入力シート'!C114)</f>
        <v/>
      </c>
      <c r="C93" s="594" t="str">
        <f>IF('(入力順➀)基本情報入力シート'!D114="","",'(入力順➀)基本情報入力シート'!D114)</f>
        <v/>
      </c>
      <c r="D93" s="595" t="str">
        <f>IF('(入力順➀)基本情報入力シート'!E114="","",'(入力順➀)基本情報入力シート'!E114)</f>
        <v/>
      </c>
      <c r="E93" s="595" t="str">
        <f>IF('(入力順➀)基本情報入力シート'!F114="","",'(入力順➀)基本情報入力シート'!F114)</f>
        <v/>
      </c>
      <c r="F93" s="595" t="str">
        <f>IF('(入力順➀)基本情報入力シート'!G114="","",'(入力順➀)基本情報入力シート'!G114)</f>
        <v/>
      </c>
      <c r="G93" s="595" t="str">
        <f>IF('(入力順➀)基本情報入力シート'!H114="","",'(入力順➀)基本情報入力シート'!H114)</f>
        <v/>
      </c>
      <c r="H93" s="595" t="str">
        <f>IF('(入力順➀)基本情報入力シート'!I114="","",'(入力順➀)基本情報入力シート'!I114)</f>
        <v/>
      </c>
      <c r="I93" s="595" t="str">
        <f>IF('(入力順➀)基本情報入力シート'!J114="","",'(入力順➀)基本情報入力シート'!J114)</f>
        <v/>
      </c>
      <c r="J93" s="595" t="str">
        <f>IF('(入力順➀)基本情報入力シート'!K114="","",'(入力順➀)基本情報入力シート'!K114)</f>
        <v/>
      </c>
      <c r="K93" s="596" t="str">
        <f>IF('(入力順➀)基本情報入力シート'!L114="","",'(入力順➀)基本情報入力シート'!L114)</f>
        <v/>
      </c>
      <c r="L93" s="597" t="str">
        <f>IF('(入力順➀)基本情報入力シート'!M114="","",'(入力順➀)基本情報入力シート'!M114)</f>
        <v/>
      </c>
      <c r="M93" s="597" t="str">
        <f>IF('(入力順➀)基本情報入力シート'!R114="","",'(入力順➀)基本情報入力シート'!R114)</f>
        <v/>
      </c>
      <c r="N93" s="597" t="str">
        <f>IF('(入力順➀)基本情報入力シート'!W114="","",'(入力順➀)基本情報入力シート'!W114)</f>
        <v/>
      </c>
      <c r="O93" s="592" t="str">
        <f>IF('(入力順➀)基本情報入力シート'!X114="","",'(入力順➀)基本情報入力シート'!X114)</f>
        <v/>
      </c>
      <c r="P93" s="598" t="str">
        <f>IF('(入力順➀)基本情報入力シート'!Y114="","",'(入力順➀)基本情報入力シート'!Y114)</f>
        <v/>
      </c>
      <c r="Q93" s="599" t="str">
        <f>IF('(入力順➀)基本情報入力シート'!Z114="","",'(入力順➀)基本情報入力シート'!Z114)</f>
        <v/>
      </c>
      <c r="R93" s="626" t="str">
        <f>IF('(入力順➀)基本情報入力シート'!AA114="","",'(入力順➀)基本情報入力シート'!AA114)</f>
        <v/>
      </c>
      <c r="S93" s="627"/>
      <c r="T93" s="628"/>
      <c r="U93" s="629" t="str">
        <f>IF(P93="","",VLOOKUP(P93,【参考】数式用!$A$5:$I$38,MATCH(T93,【参考】数式用!$H$4:$I$4,0)+7,0))</f>
        <v/>
      </c>
      <c r="V93" s="837"/>
      <c r="W93" s="237" t="s">
        <v>201</v>
      </c>
      <c r="X93" s="630"/>
      <c r="Y93" s="234" t="s">
        <v>202</v>
      </c>
      <c r="Z93" s="630"/>
      <c r="AA93" s="386" t="s">
        <v>203</v>
      </c>
      <c r="AB93" s="630"/>
      <c r="AC93" s="234" t="s">
        <v>202</v>
      </c>
      <c r="AD93" s="630"/>
      <c r="AE93" s="234" t="s">
        <v>204</v>
      </c>
      <c r="AF93" s="606" t="s">
        <v>205</v>
      </c>
      <c r="AG93" s="607" t="str">
        <f t="shared" si="10"/>
        <v/>
      </c>
      <c r="AH93" s="608" t="s">
        <v>206</v>
      </c>
      <c r="AI93" s="609" t="str">
        <f t="shared" si="9"/>
        <v/>
      </c>
      <c r="AJ93" s="192"/>
      <c r="AK93" s="631" t="str">
        <f t="shared" si="11"/>
        <v>○</v>
      </c>
      <c r="AL93" s="632" t="str">
        <f t="shared" si="12"/>
        <v/>
      </c>
      <c r="AM93" s="633"/>
      <c r="AN93" s="633"/>
      <c r="AO93" s="633"/>
      <c r="AP93" s="633"/>
      <c r="AQ93" s="633"/>
      <c r="AR93" s="633"/>
      <c r="AS93" s="633"/>
      <c r="AT93" s="633"/>
      <c r="AU93" s="634"/>
    </row>
    <row r="94" spans="1:47" ht="33" customHeight="1" thickBot="1">
      <c r="A94" s="592">
        <f t="shared" si="2"/>
        <v>83</v>
      </c>
      <c r="B94" s="593" t="str">
        <f>IF('(入力順➀)基本情報入力シート'!C115="","",'(入力順➀)基本情報入力シート'!C115)</f>
        <v/>
      </c>
      <c r="C94" s="594" t="str">
        <f>IF('(入力順➀)基本情報入力シート'!D115="","",'(入力順➀)基本情報入力シート'!D115)</f>
        <v/>
      </c>
      <c r="D94" s="595" t="str">
        <f>IF('(入力順➀)基本情報入力シート'!E115="","",'(入力順➀)基本情報入力シート'!E115)</f>
        <v/>
      </c>
      <c r="E94" s="595" t="str">
        <f>IF('(入力順➀)基本情報入力シート'!F115="","",'(入力順➀)基本情報入力シート'!F115)</f>
        <v/>
      </c>
      <c r="F94" s="595" t="str">
        <f>IF('(入力順➀)基本情報入力シート'!G115="","",'(入力順➀)基本情報入力シート'!G115)</f>
        <v/>
      </c>
      <c r="G94" s="595" t="str">
        <f>IF('(入力順➀)基本情報入力シート'!H115="","",'(入力順➀)基本情報入力シート'!H115)</f>
        <v/>
      </c>
      <c r="H94" s="595" t="str">
        <f>IF('(入力順➀)基本情報入力シート'!I115="","",'(入力順➀)基本情報入力シート'!I115)</f>
        <v/>
      </c>
      <c r="I94" s="595" t="str">
        <f>IF('(入力順➀)基本情報入力シート'!J115="","",'(入力順➀)基本情報入力シート'!J115)</f>
        <v/>
      </c>
      <c r="J94" s="595" t="str">
        <f>IF('(入力順➀)基本情報入力シート'!K115="","",'(入力順➀)基本情報入力シート'!K115)</f>
        <v/>
      </c>
      <c r="K94" s="596" t="str">
        <f>IF('(入力順➀)基本情報入力シート'!L115="","",'(入力順➀)基本情報入力シート'!L115)</f>
        <v/>
      </c>
      <c r="L94" s="597" t="str">
        <f>IF('(入力順➀)基本情報入力シート'!M115="","",'(入力順➀)基本情報入力シート'!M115)</f>
        <v/>
      </c>
      <c r="M94" s="597" t="str">
        <f>IF('(入力順➀)基本情報入力シート'!R115="","",'(入力順➀)基本情報入力シート'!R115)</f>
        <v/>
      </c>
      <c r="N94" s="597" t="str">
        <f>IF('(入力順➀)基本情報入力シート'!W115="","",'(入力順➀)基本情報入力シート'!W115)</f>
        <v/>
      </c>
      <c r="O94" s="592" t="str">
        <f>IF('(入力順➀)基本情報入力シート'!X115="","",'(入力順➀)基本情報入力シート'!X115)</f>
        <v/>
      </c>
      <c r="P94" s="598" t="str">
        <f>IF('(入力順➀)基本情報入力シート'!Y115="","",'(入力順➀)基本情報入力シート'!Y115)</f>
        <v/>
      </c>
      <c r="Q94" s="599" t="str">
        <f>IF('(入力順➀)基本情報入力シート'!Z115="","",'(入力順➀)基本情報入力シート'!Z115)</f>
        <v/>
      </c>
      <c r="R94" s="626" t="str">
        <f>IF('(入力順➀)基本情報入力シート'!AA115="","",'(入力順➀)基本情報入力シート'!AA115)</f>
        <v/>
      </c>
      <c r="S94" s="627"/>
      <c r="T94" s="628"/>
      <c r="U94" s="629" t="str">
        <f>IF(P94="","",VLOOKUP(P94,【参考】数式用!$A$5:$I$38,MATCH(T94,【参考】数式用!$H$4:$I$4,0)+7,0))</f>
        <v/>
      </c>
      <c r="V94" s="837"/>
      <c r="W94" s="237" t="s">
        <v>201</v>
      </c>
      <c r="X94" s="630"/>
      <c r="Y94" s="234" t="s">
        <v>202</v>
      </c>
      <c r="Z94" s="630"/>
      <c r="AA94" s="386" t="s">
        <v>203</v>
      </c>
      <c r="AB94" s="630"/>
      <c r="AC94" s="234" t="s">
        <v>202</v>
      </c>
      <c r="AD94" s="630"/>
      <c r="AE94" s="234" t="s">
        <v>204</v>
      </c>
      <c r="AF94" s="606" t="s">
        <v>205</v>
      </c>
      <c r="AG94" s="607" t="str">
        <f t="shared" si="10"/>
        <v/>
      </c>
      <c r="AH94" s="608" t="s">
        <v>206</v>
      </c>
      <c r="AI94" s="609" t="str">
        <f t="shared" si="9"/>
        <v/>
      </c>
      <c r="AJ94" s="192"/>
      <c r="AK94" s="631" t="str">
        <f t="shared" si="11"/>
        <v>○</v>
      </c>
      <c r="AL94" s="632" t="str">
        <f t="shared" si="12"/>
        <v/>
      </c>
      <c r="AM94" s="633"/>
      <c r="AN94" s="633"/>
      <c r="AO94" s="633"/>
      <c r="AP94" s="633"/>
      <c r="AQ94" s="633"/>
      <c r="AR94" s="633"/>
      <c r="AS94" s="633"/>
      <c r="AT94" s="633"/>
      <c r="AU94" s="634"/>
    </row>
    <row r="95" spans="1:47" ht="33" customHeight="1" thickBot="1">
      <c r="A95" s="592">
        <f t="shared" si="2"/>
        <v>84</v>
      </c>
      <c r="B95" s="593" t="str">
        <f>IF('(入力順➀)基本情報入力シート'!C116="","",'(入力順➀)基本情報入力シート'!C116)</f>
        <v/>
      </c>
      <c r="C95" s="594" t="str">
        <f>IF('(入力順➀)基本情報入力シート'!D116="","",'(入力順➀)基本情報入力シート'!D116)</f>
        <v/>
      </c>
      <c r="D95" s="595" t="str">
        <f>IF('(入力順➀)基本情報入力シート'!E116="","",'(入力順➀)基本情報入力シート'!E116)</f>
        <v/>
      </c>
      <c r="E95" s="595" t="str">
        <f>IF('(入力順➀)基本情報入力シート'!F116="","",'(入力順➀)基本情報入力シート'!F116)</f>
        <v/>
      </c>
      <c r="F95" s="595" t="str">
        <f>IF('(入力順➀)基本情報入力シート'!G116="","",'(入力順➀)基本情報入力シート'!G116)</f>
        <v/>
      </c>
      <c r="G95" s="595" t="str">
        <f>IF('(入力順➀)基本情報入力シート'!H116="","",'(入力順➀)基本情報入力シート'!H116)</f>
        <v/>
      </c>
      <c r="H95" s="595" t="str">
        <f>IF('(入力順➀)基本情報入力シート'!I116="","",'(入力順➀)基本情報入力シート'!I116)</f>
        <v/>
      </c>
      <c r="I95" s="595" t="str">
        <f>IF('(入力順➀)基本情報入力シート'!J116="","",'(入力順➀)基本情報入力シート'!J116)</f>
        <v/>
      </c>
      <c r="J95" s="595" t="str">
        <f>IF('(入力順➀)基本情報入力シート'!K116="","",'(入力順➀)基本情報入力シート'!K116)</f>
        <v/>
      </c>
      <c r="K95" s="596" t="str">
        <f>IF('(入力順➀)基本情報入力シート'!L116="","",'(入力順➀)基本情報入力シート'!L116)</f>
        <v/>
      </c>
      <c r="L95" s="597" t="str">
        <f>IF('(入力順➀)基本情報入力シート'!M116="","",'(入力順➀)基本情報入力シート'!M116)</f>
        <v/>
      </c>
      <c r="M95" s="597" t="str">
        <f>IF('(入力順➀)基本情報入力シート'!R116="","",'(入力順➀)基本情報入力シート'!R116)</f>
        <v/>
      </c>
      <c r="N95" s="597" t="str">
        <f>IF('(入力順➀)基本情報入力シート'!W116="","",'(入力順➀)基本情報入力シート'!W116)</f>
        <v/>
      </c>
      <c r="O95" s="592" t="str">
        <f>IF('(入力順➀)基本情報入力シート'!X116="","",'(入力順➀)基本情報入力シート'!X116)</f>
        <v/>
      </c>
      <c r="P95" s="598" t="str">
        <f>IF('(入力順➀)基本情報入力シート'!Y116="","",'(入力順➀)基本情報入力シート'!Y116)</f>
        <v/>
      </c>
      <c r="Q95" s="599" t="str">
        <f>IF('(入力順➀)基本情報入力シート'!Z116="","",'(入力順➀)基本情報入力シート'!Z116)</f>
        <v/>
      </c>
      <c r="R95" s="626" t="str">
        <f>IF('(入力順➀)基本情報入力シート'!AA116="","",'(入力順➀)基本情報入力シート'!AA116)</f>
        <v/>
      </c>
      <c r="S95" s="627"/>
      <c r="T95" s="628"/>
      <c r="U95" s="629" t="str">
        <f>IF(P95="","",VLOOKUP(P95,【参考】数式用!$A$5:$I$38,MATCH(T95,【参考】数式用!$H$4:$I$4,0)+7,0))</f>
        <v/>
      </c>
      <c r="V95" s="837"/>
      <c r="W95" s="237" t="s">
        <v>201</v>
      </c>
      <c r="X95" s="630"/>
      <c r="Y95" s="234" t="s">
        <v>202</v>
      </c>
      <c r="Z95" s="630"/>
      <c r="AA95" s="386" t="s">
        <v>203</v>
      </c>
      <c r="AB95" s="630"/>
      <c r="AC95" s="234" t="s">
        <v>202</v>
      </c>
      <c r="AD95" s="630"/>
      <c r="AE95" s="234" t="s">
        <v>204</v>
      </c>
      <c r="AF95" s="606" t="s">
        <v>205</v>
      </c>
      <c r="AG95" s="607" t="str">
        <f t="shared" si="10"/>
        <v/>
      </c>
      <c r="AH95" s="608" t="s">
        <v>206</v>
      </c>
      <c r="AI95" s="609" t="str">
        <f t="shared" si="9"/>
        <v/>
      </c>
      <c r="AJ95" s="192"/>
      <c r="AK95" s="631" t="str">
        <f t="shared" si="11"/>
        <v>○</v>
      </c>
      <c r="AL95" s="632" t="str">
        <f t="shared" si="12"/>
        <v/>
      </c>
      <c r="AM95" s="633"/>
      <c r="AN95" s="633"/>
      <c r="AO95" s="633"/>
      <c r="AP95" s="633"/>
      <c r="AQ95" s="633"/>
      <c r="AR95" s="633"/>
      <c r="AS95" s="633"/>
      <c r="AT95" s="633"/>
      <c r="AU95" s="634"/>
    </row>
    <row r="96" spans="1:47" ht="33" customHeight="1" thickBot="1">
      <c r="A96" s="592">
        <f t="shared" si="2"/>
        <v>85</v>
      </c>
      <c r="B96" s="593" t="str">
        <f>IF('(入力順➀)基本情報入力シート'!C117="","",'(入力順➀)基本情報入力シート'!C117)</f>
        <v/>
      </c>
      <c r="C96" s="594" t="str">
        <f>IF('(入力順➀)基本情報入力シート'!D117="","",'(入力順➀)基本情報入力シート'!D117)</f>
        <v/>
      </c>
      <c r="D96" s="595" t="str">
        <f>IF('(入力順➀)基本情報入力シート'!E117="","",'(入力順➀)基本情報入力シート'!E117)</f>
        <v/>
      </c>
      <c r="E96" s="595" t="str">
        <f>IF('(入力順➀)基本情報入力シート'!F117="","",'(入力順➀)基本情報入力シート'!F117)</f>
        <v/>
      </c>
      <c r="F96" s="595" t="str">
        <f>IF('(入力順➀)基本情報入力シート'!G117="","",'(入力順➀)基本情報入力シート'!G117)</f>
        <v/>
      </c>
      <c r="G96" s="595" t="str">
        <f>IF('(入力順➀)基本情報入力シート'!H117="","",'(入力順➀)基本情報入力シート'!H117)</f>
        <v/>
      </c>
      <c r="H96" s="595" t="str">
        <f>IF('(入力順➀)基本情報入力シート'!I117="","",'(入力順➀)基本情報入力シート'!I117)</f>
        <v/>
      </c>
      <c r="I96" s="595" t="str">
        <f>IF('(入力順➀)基本情報入力シート'!J117="","",'(入力順➀)基本情報入力シート'!J117)</f>
        <v/>
      </c>
      <c r="J96" s="595" t="str">
        <f>IF('(入力順➀)基本情報入力シート'!K117="","",'(入力順➀)基本情報入力シート'!K117)</f>
        <v/>
      </c>
      <c r="K96" s="596" t="str">
        <f>IF('(入力順➀)基本情報入力シート'!L117="","",'(入力順➀)基本情報入力シート'!L117)</f>
        <v/>
      </c>
      <c r="L96" s="597" t="str">
        <f>IF('(入力順➀)基本情報入力シート'!M117="","",'(入力順➀)基本情報入力シート'!M117)</f>
        <v/>
      </c>
      <c r="M96" s="597" t="str">
        <f>IF('(入力順➀)基本情報入力シート'!R117="","",'(入力順➀)基本情報入力シート'!R117)</f>
        <v/>
      </c>
      <c r="N96" s="597" t="str">
        <f>IF('(入力順➀)基本情報入力シート'!W117="","",'(入力順➀)基本情報入力シート'!W117)</f>
        <v/>
      </c>
      <c r="O96" s="592" t="str">
        <f>IF('(入力順➀)基本情報入力シート'!X117="","",'(入力順➀)基本情報入力シート'!X117)</f>
        <v/>
      </c>
      <c r="P96" s="598" t="str">
        <f>IF('(入力順➀)基本情報入力シート'!Y117="","",'(入力順➀)基本情報入力シート'!Y117)</f>
        <v/>
      </c>
      <c r="Q96" s="599" t="str">
        <f>IF('(入力順➀)基本情報入力シート'!Z117="","",'(入力順➀)基本情報入力シート'!Z117)</f>
        <v/>
      </c>
      <c r="R96" s="626" t="str">
        <f>IF('(入力順➀)基本情報入力シート'!AA117="","",'(入力順➀)基本情報入力シート'!AA117)</f>
        <v/>
      </c>
      <c r="S96" s="627"/>
      <c r="T96" s="628"/>
      <c r="U96" s="629" t="str">
        <f>IF(P96="","",VLOOKUP(P96,【参考】数式用!$A$5:$I$38,MATCH(T96,【参考】数式用!$H$4:$I$4,0)+7,0))</f>
        <v/>
      </c>
      <c r="V96" s="837"/>
      <c r="W96" s="237" t="s">
        <v>201</v>
      </c>
      <c r="X96" s="630"/>
      <c r="Y96" s="234" t="s">
        <v>202</v>
      </c>
      <c r="Z96" s="630"/>
      <c r="AA96" s="386" t="s">
        <v>203</v>
      </c>
      <c r="AB96" s="630"/>
      <c r="AC96" s="234" t="s">
        <v>202</v>
      </c>
      <c r="AD96" s="630"/>
      <c r="AE96" s="234" t="s">
        <v>204</v>
      </c>
      <c r="AF96" s="606" t="s">
        <v>205</v>
      </c>
      <c r="AG96" s="607" t="str">
        <f t="shared" si="10"/>
        <v/>
      </c>
      <c r="AH96" s="608" t="s">
        <v>206</v>
      </c>
      <c r="AI96" s="609" t="str">
        <f t="shared" si="9"/>
        <v/>
      </c>
      <c r="AJ96" s="192"/>
      <c r="AK96" s="631" t="str">
        <f t="shared" si="11"/>
        <v>○</v>
      </c>
      <c r="AL96" s="632" t="str">
        <f t="shared" si="12"/>
        <v/>
      </c>
      <c r="AM96" s="633"/>
      <c r="AN96" s="633"/>
      <c r="AO96" s="633"/>
      <c r="AP96" s="633"/>
      <c r="AQ96" s="633"/>
      <c r="AR96" s="633"/>
      <c r="AS96" s="633"/>
      <c r="AT96" s="633"/>
      <c r="AU96" s="634"/>
    </row>
    <row r="97" spans="1:47" ht="33" customHeight="1" thickBot="1">
      <c r="A97" s="592">
        <f t="shared" si="2"/>
        <v>86</v>
      </c>
      <c r="B97" s="593" t="str">
        <f>IF('(入力順➀)基本情報入力シート'!C118="","",'(入力順➀)基本情報入力シート'!C118)</f>
        <v/>
      </c>
      <c r="C97" s="594" t="str">
        <f>IF('(入力順➀)基本情報入力シート'!D118="","",'(入力順➀)基本情報入力シート'!D118)</f>
        <v/>
      </c>
      <c r="D97" s="595" t="str">
        <f>IF('(入力順➀)基本情報入力シート'!E118="","",'(入力順➀)基本情報入力シート'!E118)</f>
        <v/>
      </c>
      <c r="E97" s="595" t="str">
        <f>IF('(入力順➀)基本情報入力シート'!F118="","",'(入力順➀)基本情報入力シート'!F118)</f>
        <v/>
      </c>
      <c r="F97" s="595" t="str">
        <f>IF('(入力順➀)基本情報入力シート'!G118="","",'(入力順➀)基本情報入力シート'!G118)</f>
        <v/>
      </c>
      <c r="G97" s="595" t="str">
        <f>IF('(入力順➀)基本情報入力シート'!H118="","",'(入力順➀)基本情報入力シート'!H118)</f>
        <v/>
      </c>
      <c r="H97" s="595" t="str">
        <f>IF('(入力順➀)基本情報入力シート'!I118="","",'(入力順➀)基本情報入力シート'!I118)</f>
        <v/>
      </c>
      <c r="I97" s="595" t="str">
        <f>IF('(入力順➀)基本情報入力シート'!J118="","",'(入力順➀)基本情報入力シート'!J118)</f>
        <v/>
      </c>
      <c r="J97" s="595" t="str">
        <f>IF('(入力順➀)基本情報入力シート'!K118="","",'(入力順➀)基本情報入力シート'!K118)</f>
        <v/>
      </c>
      <c r="K97" s="596" t="str">
        <f>IF('(入力順➀)基本情報入力シート'!L118="","",'(入力順➀)基本情報入力シート'!L118)</f>
        <v/>
      </c>
      <c r="L97" s="597" t="str">
        <f>IF('(入力順➀)基本情報入力シート'!M118="","",'(入力順➀)基本情報入力シート'!M118)</f>
        <v/>
      </c>
      <c r="M97" s="597" t="str">
        <f>IF('(入力順➀)基本情報入力シート'!R118="","",'(入力順➀)基本情報入力シート'!R118)</f>
        <v/>
      </c>
      <c r="N97" s="597" t="str">
        <f>IF('(入力順➀)基本情報入力シート'!W118="","",'(入力順➀)基本情報入力シート'!W118)</f>
        <v/>
      </c>
      <c r="O97" s="592" t="str">
        <f>IF('(入力順➀)基本情報入力シート'!X118="","",'(入力順➀)基本情報入力シート'!X118)</f>
        <v/>
      </c>
      <c r="P97" s="598" t="str">
        <f>IF('(入力順➀)基本情報入力シート'!Y118="","",'(入力順➀)基本情報入力シート'!Y118)</f>
        <v/>
      </c>
      <c r="Q97" s="599" t="str">
        <f>IF('(入力順➀)基本情報入力シート'!Z118="","",'(入力順➀)基本情報入力シート'!Z118)</f>
        <v/>
      </c>
      <c r="R97" s="626" t="str">
        <f>IF('(入力順➀)基本情報入力シート'!AA118="","",'(入力順➀)基本情報入力シート'!AA118)</f>
        <v/>
      </c>
      <c r="S97" s="627"/>
      <c r="T97" s="628"/>
      <c r="U97" s="629" t="str">
        <f>IF(P97="","",VLOOKUP(P97,【参考】数式用!$A$5:$I$38,MATCH(T97,【参考】数式用!$H$4:$I$4,0)+7,0))</f>
        <v/>
      </c>
      <c r="V97" s="837"/>
      <c r="W97" s="237" t="s">
        <v>201</v>
      </c>
      <c r="X97" s="630"/>
      <c r="Y97" s="234" t="s">
        <v>202</v>
      </c>
      <c r="Z97" s="630"/>
      <c r="AA97" s="386" t="s">
        <v>203</v>
      </c>
      <c r="AB97" s="630"/>
      <c r="AC97" s="234" t="s">
        <v>202</v>
      </c>
      <c r="AD97" s="630"/>
      <c r="AE97" s="234" t="s">
        <v>204</v>
      </c>
      <c r="AF97" s="606" t="s">
        <v>205</v>
      </c>
      <c r="AG97" s="607" t="str">
        <f t="shared" si="10"/>
        <v/>
      </c>
      <c r="AH97" s="608" t="s">
        <v>206</v>
      </c>
      <c r="AI97" s="609" t="str">
        <f t="shared" si="9"/>
        <v/>
      </c>
      <c r="AJ97" s="192"/>
      <c r="AK97" s="631" t="str">
        <f t="shared" si="11"/>
        <v>○</v>
      </c>
      <c r="AL97" s="632" t="str">
        <f t="shared" si="12"/>
        <v/>
      </c>
      <c r="AM97" s="633"/>
      <c r="AN97" s="633"/>
      <c r="AO97" s="633"/>
      <c r="AP97" s="633"/>
      <c r="AQ97" s="633"/>
      <c r="AR97" s="633"/>
      <c r="AS97" s="633"/>
      <c r="AT97" s="633"/>
      <c r="AU97" s="634"/>
    </row>
    <row r="98" spans="1:47" ht="33" customHeight="1" thickBot="1">
      <c r="A98" s="592">
        <f t="shared" si="2"/>
        <v>87</v>
      </c>
      <c r="B98" s="593" t="str">
        <f>IF('(入力順➀)基本情報入力シート'!C119="","",'(入力順➀)基本情報入力シート'!C119)</f>
        <v/>
      </c>
      <c r="C98" s="594" t="str">
        <f>IF('(入力順➀)基本情報入力シート'!D119="","",'(入力順➀)基本情報入力シート'!D119)</f>
        <v/>
      </c>
      <c r="D98" s="595" t="str">
        <f>IF('(入力順➀)基本情報入力シート'!E119="","",'(入力順➀)基本情報入力シート'!E119)</f>
        <v/>
      </c>
      <c r="E98" s="595" t="str">
        <f>IF('(入力順➀)基本情報入力シート'!F119="","",'(入力順➀)基本情報入力シート'!F119)</f>
        <v/>
      </c>
      <c r="F98" s="595" t="str">
        <f>IF('(入力順➀)基本情報入力シート'!G119="","",'(入力順➀)基本情報入力シート'!G119)</f>
        <v/>
      </c>
      <c r="G98" s="595" t="str">
        <f>IF('(入力順➀)基本情報入力シート'!H119="","",'(入力順➀)基本情報入力シート'!H119)</f>
        <v/>
      </c>
      <c r="H98" s="595" t="str">
        <f>IF('(入力順➀)基本情報入力シート'!I119="","",'(入力順➀)基本情報入力シート'!I119)</f>
        <v/>
      </c>
      <c r="I98" s="595" t="str">
        <f>IF('(入力順➀)基本情報入力シート'!J119="","",'(入力順➀)基本情報入力シート'!J119)</f>
        <v/>
      </c>
      <c r="J98" s="595" t="str">
        <f>IF('(入力順➀)基本情報入力シート'!K119="","",'(入力順➀)基本情報入力シート'!K119)</f>
        <v/>
      </c>
      <c r="K98" s="596" t="str">
        <f>IF('(入力順➀)基本情報入力シート'!L119="","",'(入力順➀)基本情報入力シート'!L119)</f>
        <v/>
      </c>
      <c r="L98" s="597" t="str">
        <f>IF('(入力順➀)基本情報入力シート'!M119="","",'(入力順➀)基本情報入力シート'!M119)</f>
        <v/>
      </c>
      <c r="M98" s="597" t="str">
        <f>IF('(入力順➀)基本情報入力シート'!R119="","",'(入力順➀)基本情報入力シート'!R119)</f>
        <v/>
      </c>
      <c r="N98" s="597" t="str">
        <f>IF('(入力順➀)基本情報入力シート'!W119="","",'(入力順➀)基本情報入力シート'!W119)</f>
        <v/>
      </c>
      <c r="O98" s="592" t="str">
        <f>IF('(入力順➀)基本情報入力シート'!X119="","",'(入力順➀)基本情報入力シート'!X119)</f>
        <v/>
      </c>
      <c r="P98" s="598" t="str">
        <f>IF('(入力順➀)基本情報入力シート'!Y119="","",'(入力順➀)基本情報入力シート'!Y119)</f>
        <v/>
      </c>
      <c r="Q98" s="599" t="str">
        <f>IF('(入力順➀)基本情報入力シート'!Z119="","",'(入力順➀)基本情報入力シート'!Z119)</f>
        <v/>
      </c>
      <c r="R98" s="626" t="str">
        <f>IF('(入力順➀)基本情報入力シート'!AA119="","",'(入力順➀)基本情報入力シート'!AA119)</f>
        <v/>
      </c>
      <c r="S98" s="627"/>
      <c r="T98" s="628"/>
      <c r="U98" s="629" t="str">
        <f>IF(P98="","",VLOOKUP(P98,【参考】数式用!$A$5:$I$38,MATCH(T98,【参考】数式用!$H$4:$I$4,0)+7,0))</f>
        <v/>
      </c>
      <c r="V98" s="837"/>
      <c r="W98" s="237" t="s">
        <v>201</v>
      </c>
      <c r="X98" s="630"/>
      <c r="Y98" s="234" t="s">
        <v>202</v>
      </c>
      <c r="Z98" s="630"/>
      <c r="AA98" s="386" t="s">
        <v>203</v>
      </c>
      <c r="AB98" s="630"/>
      <c r="AC98" s="234" t="s">
        <v>202</v>
      </c>
      <c r="AD98" s="630"/>
      <c r="AE98" s="234" t="s">
        <v>204</v>
      </c>
      <c r="AF98" s="606" t="s">
        <v>205</v>
      </c>
      <c r="AG98" s="607" t="str">
        <f t="shared" si="10"/>
        <v/>
      </c>
      <c r="AH98" s="608" t="s">
        <v>206</v>
      </c>
      <c r="AI98" s="609" t="str">
        <f t="shared" si="9"/>
        <v/>
      </c>
      <c r="AJ98" s="192"/>
      <c r="AK98" s="631" t="str">
        <f t="shared" si="11"/>
        <v>○</v>
      </c>
      <c r="AL98" s="632" t="str">
        <f t="shared" si="12"/>
        <v/>
      </c>
      <c r="AM98" s="633"/>
      <c r="AN98" s="633"/>
      <c r="AO98" s="633"/>
      <c r="AP98" s="633"/>
      <c r="AQ98" s="633"/>
      <c r="AR98" s="633"/>
      <c r="AS98" s="633"/>
      <c r="AT98" s="633"/>
      <c r="AU98" s="634"/>
    </row>
    <row r="99" spans="1:47" ht="33" customHeight="1" thickBot="1">
      <c r="A99" s="592">
        <f t="shared" si="2"/>
        <v>88</v>
      </c>
      <c r="B99" s="593" t="str">
        <f>IF('(入力順➀)基本情報入力シート'!C120="","",'(入力順➀)基本情報入力シート'!C120)</f>
        <v/>
      </c>
      <c r="C99" s="594" t="str">
        <f>IF('(入力順➀)基本情報入力シート'!D120="","",'(入力順➀)基本情報入力シート'!D120)</f>
        <v/>
      </c>
      <c r="D99" s="595" t="str">
        <f>IF('(入力順➀)基本情報入力シート'!E120="","",'(入力順➀)基本情報入力シート'!E120)</f>
        <v/>
      </c>
      <c r="E99" s="595" t="str">
        <f>IF('(入力順➀)基本情報入力シート'!F120="","",'(入力順➀)基本情報入力シート'!F120)</f>
        <v/>
      </c>
      <c r="F99" s="595" t="str">
        <f>IF('(入力順➀)基本情報入力シート'!G120="","",'(入力順➀)基本情報入力シート'!G120)</f>
        <v/>
      </c>
      <c r="G99" s="595" t="str">
        <f>IF('(入力順➀)基本情報入力シート'!H120="","",'(入力順➀)基本情報入力シート'!H120)</f>
        <v/>
      </c>
      <c r="H99" s="595" t="str">
        <f>IF('(入力順➀)基本情報入力シート'!I120="","",'(入力順➀)基本情報入力シート'!I120)</f>
        <v/>
      </c>
      <c r="I99" s="595" t="str">
        <f>IF('(入力順➀)基本情報入力シート'!J120="","",'(入力順➀)基本情報入力シート'!J120)</f>
        <v/>
      </c>
      <c r="J99" s="595" t="str">
        <f>IF('(入力順➀)基本情報入力シート'!K120="","",'(入力順➀)基本情報入力シート'!K120)</f>
        <v/>
      </c>
      <c r="K99" s="596" t="str">
        <f>IF('(入力順➀)基本情報入力シート'!L120="","",'(入力順➀)基本情報入力シート'!L120)</f>
        <v/>
      </c>
      <c r="L99" s="597" t="str">
        <f>IF('(入力順➀)基本情報入力シート'!M120="","",'(入力順➀)基本情報入力シート'!M120)</f>
        <v/>
      </c>
      <c r="M99" s="597" t="str">
        <f>IF('(入力順➀)基本情報入力シート'!R120="","",'(入力順➀)基本情報入力シート'!R120)</f>
        <v/>
      </c>
      <c r="N99" s="597" t="str">
        <f>IF('(入力順➀)基本情報入力シート'!W120="","",'(入力順➀)基本情報入力シート'!W120)</f>
        <v/>
      </c>
      <c r="O99" s="592" t="str">
        <f>IF('(入力順➀)基本情報入力シート'!X120="","",'(入力順➀)基本情報入力シート'!X120)</f>
        <v/>
      </c>
      <c r="P99" s="598" t="str">
        <f>IF('(入力順➀)基本情報入力シート'!Y120="","",'(入力順➀)基本情報入力シート'!Y120)</f>
        <v/>
      </c>
      <c r="Q99" s="599" t="str">
        <f>IF('(入力順➀)基本情報入力シート'!Z120="","",'(入力順➀)基本情報入力シート'!Z120)</f>
        <v/>
      </c>
      <c r="R99" s="626" t="str">
        <f>IF('(入力順➀)基本情報入力シート'!AA120="","",'(入力順➀)基本情報入力シート'!AA120)</f>
        <v/>
      </c>
      <c r="S99" s="627"/>
      <c r="T99" s="628"/>
      <c r="U99" s="629" t="str">
        <f>IF(P99="","",VLOOKUP(P99,【参考】数式用!$A$5:$I$38,MATCH(T99,【参考】数式用!$H$4:$I$4,0)+7,0))</f>
        <v/>
      </c>
      <c r="V99" s="837"/>
      <c r="W99" s="237" t="s">
        <v>201</v>
      </c>
      <c r="X99" s="630"/>
      <c r="Y99" s="234" t="s">
        <v>202</v>
      </c>
      <c r="Z99" s="630"/>
      <c r="AA99" s="386" t="s">
        <v>203</v>
      </c>
      <c r="AB99" s="630"/>
      <c r="AC99" s="234" t="s">
        <v>202</v>
      </c>
      <c r="AD99" s="630"/>
      <c r="AE99" s="234" t="s">
        <v>204</v>
      </c>
      <c r="AF99" s="606" t="s">
        <v>205</v>
      </c>
      <c r="AG99" s="607" t="str">
        <f t="shared" si="10"/>
        <v/>
      </c>
      <c r="AH99" s="608" t="s">
        <v>206</v>
      </c>
      <c r="AI99" s="609" t="str">
        <f t="shared" si="9"/>
        <v/>
      </c>
      <c r="AJ99" s="192"/>
      <c r="AK99" s="631" t="str">
        <f t="shared" si="11"/>
        <v>○</v>
      </c>
      <c r="AL99" s="632" t="str">
        <f t="shared" si="12"/>
        <v/>
      </c>
      <c r="AM99" s="633"/>
      <c r="AN99" s="633"/>
      <c r="AO99" s="633"/>
      <c r="AP99" s="633"/>
      <c r="AQ99" s="633"/>
      <c r="AR99" s="633"/>
      <c r="AS99" s="633"/>
      <c r="AT99" s="633"/>
      <c r="AU99" s="634"/>
    </row>
    <row r="100" spans="1:47" ht="33" customHeight="1" thickBot="1">
      <c r="A100" s="592">
        <f t="shared" si="2"/>
        <v>89</v>
      </c>
      <c r="B100" s="593" t="str">
        <f>IF('(入力順➀)基本情報入力シート'!C121="","",'(入力順➀)基本情報入力シート'!C121)</f>
        <v/>
      </c>
      <c r="C100" s="594" t="str">
        <f>IF('(入力順➀)基本情報入力シート'!D121="","",'(入力順➀)基本情報入力シート'!D121)</f>
        <v/>
      </c>
      <c r="D100" s="595" t="str">
        <f>IF('(入力順➀)基本情報入力シート'!E121="","",'(入力順➀)基本情報入力シート'!E121)</f>
        <v/>
      </c>
      <c r="E100" s="595" t="str">
        <f>IF('(入力順➀)基本情報入力シート'!F121="","",'(入力順➀)基本情報入力シート'!F121)</f>
        <v/>
      </c>
      <c r="F100" s="595" t="str">
        <f>IF('(入力順➀)基本情報入力シート'!G121="","",'(入力順➀)基本情報入力シート'!G121)</f>
        <v/>
      </c>
      <c r="G100" s="595" t="str">
        <f>IF('(入力順➀)基本情報入力シート'!H121="","",'(入力順➀)基本情報入力シート'!H121)</f>
        <v/>
      </c>
      <c r="H100" s="595" t="str">
        <f>IF('(入力順➀)基本情報入力シート'!I121="","",'(入力順➀)基本情報入力シート'!I121)</f>
        <v/>
      </c>
      <c r="I100" s="595" t="str">
        <f>IF('(入力順➀)基本情報入力シート'!J121="","",'(入力順➀)基本情報入力シート'!J121)</f>
        <v/>
      </c>
      <c r="J100" s="595" t="str">
        <f>IF('(入力順➀)基本情報入力シート'!K121="","",'(入力順➀)基本情報入力シート'!K121)</f>
        <v/>
      </c>
      <c r="K100" s="596" t="str">
        <f>IF('(入力順➀)基本情報入力シート'!L121="","",'(入力順➀)基本情報入力シート'!L121)</f>
        <v/>
      </c>
      <c r="L100" s="597" t="str">
        <f>IF('(入力順➀)基本情報入力シート'!M121="","",'(入力順➀)基本情報入力シート'!M121)</f>
        <v/>
      </c>
      <c r="M100" s="597" t="str">
        <f>IF('(入力順➀)基本情報入力シート'!R121="","",'(入力順➀)基本情報入力シート'!R121)</f>
        <v/>
      </c>
      <c r="N100" s="597" t="str">
        <f>IF('(入力順➀)基本情報入力シート'!W121="","",'(入力順➀)基本情報入力シート'!W121)</f>
        <v/>
      </c>
      <c r="O100" s="592" t="str">
        <f>IF('(入力順➀)基本情報入力シート'!X121="","",'(入力順➀)基本情報入力シート'!X121)</f>
        <v/>
      </c>
      <c r="P100" s="598" t="str">
        <f>IF('(入力順➀)基本情報入力シート'!Y121="","",'(入力順➀)基本情報入力シート'!Y121)</f>
        <v/>
      </c>
      <c r="Q100" s="599" t="str">
        <f>IF('(入力順➀)基本情報入力シート'!Z121="","",'(入力順➀)基本情報入力シート'!Z121)</f>
        <v/>
      </c>
      <c r="R100" s="626" t="str">
        <f>IF('(入力順➀)基本情報入力シート'!AA121="","",'(入力順➀)基本情報入力シート'!AA121)</f>
        <v/>
      </c>
      <c r="S100" s="627"/>
      <c r="T100" s="628"/>
      <c r="U100" s="629" t="str">
        <f>IF(P100="","",VLOOKUP(P100,【参考】数式用!$A$5:$I$38,MATCH(T100,【参考】数式用!$H$4:$I$4,0)+7,0))</f>
        <v/>
      </c>
      <c r="V100" s="837"/>
      <c r="W100" s="237" t="s">
        <v>201</v>
      </c>
      <c r="X100" s="630"/>
      <c r="Y100" s="234" t="s">
        <v>202</v>
      </c>
      <c r="Z100" s="630"/>
      <c r="AA100" s="386" t="s">
        <v>203</v>
      </c>
      <c r="AB100" s="630"/>
      <c r="AC100" s="234" t="s">
        <v>202</v>
      </c>
      <c r="AD100" s="630"/>
      <c r="AE100" s="234" t="s">
        <v>204</v>
      </c>
      <c r="AF100" s="606" t="s">
        <v>205</v>
      </c>
      <c r="AG100" s="607" t="str">
        <f t="shared" si="10"/>
        <v/>
      </c>
      <c r="AH100" s="608" t="s">
        <v>206</v>
      </c>
      <c r="AI100" s="609" t="str">
        <f t="shared" si="9"/>
        <v/>
      </c>
      <c r="AJ100" s="192"/>
      <c r="AK100" s="631" t="str">
        <f t="shared" si="11"/>
        <v>○</v>
      </c>
      <c r="AL100" s="632" t="str">
        <f t="shared" si="12"/>
        <v/>
      </c>
      <c r="AM100" s="633"/>
      <c r="AN100" s="633"/>
      <c r="AO100" s="633"/>
      <c r="AP100" s="633"/>
      <c r="AQ100" s="633"/>
      <c r="AR100" s="633"/>
      <c r="AS100" s="633"/>
      <c r="AT100" s="633"/>
      <c r="AU100" s="634"/>
    </row>
    <row r="101" spans="1:47" ht="33" customHeight="1" thickBot="1">
      <c r="A101" s="592">
        <f t="shared" si="2"/>
        <v>90</v>
      </c>
      <c r="B101" s="593" t="str">
        <f>IF('(入力順➀)基本情報入力シート'!C122="","",'(入力順➀)基本情報入力シート'!C122)</f>
        <v/>
      </c>
      <c r="C101" s="594" t="str">
        <f>IF('(入力順➀)基本情報入力シート'!D122="","",'(入力順➀)基本情報入力シート'!D122)</f>
        <v/>
      </c>
      <c r="D101" s="595" t="str">
        <f>IF('(入力順➀)基本情報入力シート'!E122="","",'(入力順➀)基本情報入力シート'!E122)</f>
        <v/>
      </c>
      <c r="E101" s="595" t="str">
        <f>IF('(入力順➀)基本情報入力シート'!F122="","",'(入力順➀)基本情報入力シート'!F122)</f>
        <v/>
      </c>
      <c r="F101" s="595" t="str">
        <f>IF('(入力順➀)基本情報入力シート'!G122="","",'(入力順➀)基本情報入力シート'!G122)</f>
        <v/>
      </c>
      <c r="G101" s="595" t="str">
        <f>IF('(入力順➀)基本情報入力シート'!H122="","",'(入力順➀)基本情報入力シート'!H122)</f>
        <v/>
      </c>
      <c r="H101" s="595" t="str">
        <f>IF('(入力順➀)基本情報入力シート'!I122="","",'(入力順➀)基本情報入力シート'!I122)</f>
        <v/>
      </c>
      <c r="I101" s="595" t="str">
        <f>IF('(入力順➀)基本情報入力シート'!J122="","",'(入力順➀)基本情報入力シート'!J122)</f>
        <v/>
      </c>
      <c r="J101" s="595" t="str">
        <f>IF('(入力順➀)基本情報入力シート'!K122="","",'(入力順➀)基本情報入力シート'!K122)</f>
        <v/>
      </c>
      <c r="K101" s="596" t="str">
        <f>IF('(入力順➀)基本情報入力シート'!L122="","",'(入力順➀)基本情報入力シート'!L122)</f>
        <v/>
      </c>
      <c r="L101" s="597" t="str">
        <f>IF('(入力順➀)基本情報入力シート'!M122="","",'(入力順➀)基本情報入力シート'!M122)</f>
        <v/>
      </c>
      <c r="M101" s="597" t="str">
        <f>IF('(入力順➀)基本情報入力シート'!R122="","",'(入力順➀)基本情報入力シート'!R122)</f>
        <v/>
      </c>
      <c r="N101" s="597" t="str">
        <f>IF('(入力順➀)基本情報入力シート'!W122="","",'(入力順➀)基本情報入力シート'!W122)</f>
        <v/>
      </c>
      <c r="O101" s="592" t="str">
        <f>IF('(入力順➀)基本情報入力シート'!X122="","",'(入力順➀)基本情報入力シート'!X122)</f>
        <v/>
      </c>
      <c r="P101" s="598" t="str">
        <f>IF('(入力順➀)基本情報入力シート'!Y122="","",'(入力順➀)基本情報入力シート'!Y122)</f>
        <v/>
      </c>
      <c r="Q101" s="599" t="str">
        <f>IF('(入力順➀)基本情報入力シート'!Z122="","",'(入力順➀)基本情報入力シート'!Z122)</f>
        <v/>
      </c>
      <c r="R101" s="626" t="str">
        <f>IF('(入力順➀)基本情報入力シート'!AA122="","",'(入力順➀)基本情報入力シート'!AA122)</f>
        <v/>
      </c>
      <c r="S101" s="627"/>
      <c r="T101" s="628"/>
      <c r="U101" s="629" t="str">
        <f>IF(P101="","",VLOOKUP(P101,【参考】数式用!$A$5:$I$38,MATCH(T101,【参考】数式用!$H$4:$I$4,0)+7,0))</f>
        <v/>
      </c>
      <c r="V101" s="837"/>
      <c r="W101" s="237" t="s">
        <v>201</v>
      </c>
      <c r="X101" s="630"/>
      <c r="Y101" s="234" t="s">
        <v>202</v>
      </c>
      <c r="Z101" s="630"/>
      <c r="AA101" s="386" t="s">
        <v>203</v>
      </c>
      <c r="AB101" s="630"/>
      <c r="AC101" s="234" t="s">
        <v>202</v>
      </c>
      <c r="AD101" s="630"/>
      <c r="AE101" s="234" t="s">
        <v>204</v>
      </c>
      <c r="AF101" s="606" t="s">
        <v>205</v>
      </c>
      <c r="AG101" s="607" t="str">
        <f t="shared" si="10"/>
        <v/>
      </c>
      <c r="AH101" s="608" t="s">
        <v>206</v>
      </c>
      <c r="AI101" s="609" t="str">
        <f t="shared" si="9"/>
        <v/>
      </c>
      <c r="AJ101" s="192"/>
      <c r="AK101" s="631" t="str">
        <f t="shared" si="11"/>
        <v>○</v>
      </c>
      <c r="AL101" s="632" t="str">
        <f t="shared" si="12"/>
        <v/>
      </c>
      <c r="AM101" s="633"/>
      <c r="AN101" s="633"/>
      <c r="AO101" s="633"/>
      <c r="AP101" s="633"/>
      <c r="AQ101" s="633"/>
      <c r="AR101" s="633"/>
      <c r="AS101" s="633"/>
      <c r="AT101" s="633"/>
      <c r="AU101" s="634"/>
    </row>
    <row r="102" spans="1:47" ht="33" customHeight="1" thickBot="1">
      <c r="A102" s="592">
        <f t="shared" si="2"/>
        <v>91</v>
      </c>
      <c r="B102" s="593" t="str">
        <f>IF('(入力順➀)基本情報入力シート'!C123="","",'(入力順➀)基本情報入力シート'!C123)</f>
        <v/>
      </c>
      <c r="C102" s="594" t="str">
        <f>IF('(入力順➀)基本情報入力シート'!D123="","",'(入力順➀)基本情報入力シート'!D123)</f>
        <v/>
      </c>
      <c r="D102" s="595" t="str">
        <f>IF('(入力順➀)基本情報入力シート'!E123="","",'(入力順➀)基本情報入力シート'!E123)</f>
        <v/>
      </c>
      <c r="E102" s="595" t="str">
        <f>IF('(入力順➀)基本情報入力シート'!F123="","",'(入力順➀)基本情報入力シート'!F123)</f>
        <v/>
      </c>
      <c r="F102" s="595" t="str">
        <f>IF('(入力順➀)基本情報入力シート'!G123="","",'(入力順➀)基本情報入力シート'!G123)</f>
        <v/>
      </c>
      <c r="G102" s="595" t="str">
        <f>IF('(入力順➀)基本情報入力シート'!H123="","",'(入力順➀)基本情報入力シート'!H123)</f>
        <v/>
      </c>
      <c r="H102" s="595" t="str">
        <f>IF('(入力順➀)基本情報入力シート'!I123="","",'(入力順➀)基本情報入力シート'!I123)</f>
        <v/>
      </c>
      <c r="I102" s="595" t="str">
        <f>IF('(入力順➀)基本情報入力シート'!J123="","",'(入力順➀)基本情報入力シート'!J123)</f>
        <v/>
      </c>
      <c r="J102" s="595" t="str">
        <f>IF('(入力順➀)基本情報入力シート'!K123="","",'(入力順➀)基本情報入力シート'!K123)</f>
        <v/>
      </c>
      <c r="K102" s="596" t="str">
        <f>IF('(入力順➀)基本情報入力シート'!L123="","",'(入力順➀)基本情報入力シート'!L123)</f>
        <v/>
      </c>
      <c r="L102" s="597" t="str">
        <f>IF('(入力順➀)基本情報入力シート'!M123="","",'(入力順➀)基本情報入力シート'!M123)</f>
        <v/>
      </c>
      <c r="M102" s="597" t="str">
        <f>IF('(入力順➀)基本情報入力シート'!R123="","",'(入力順➀)基本情報入力シート'!R123)</f>
        <v/>
      </c>
      <c r="N102" s="597" t="str">
        <f>IF('(入力順➀)基本情報入力シート'!W123="","",'(入力順➀)基本情報入力シート'!W123)</f>
        <v/>
      </c>
      <c r="O102" s="592" t="str">
        <f>IF('(入力順➀)基本情報入力シート'!X123="","",'(入力順➀)基本情報入力シート'!X123)</f>
        <v/>
      </c>
      <c r="P102" s="598" t="str">
        <f>IF('(入力順➀)基本情報入力シート'!Y123="","",'(入力順➀)基本情報入力シート'!Y123)</f>
        <v/>
      </c>
      <c r="Q102" s="599" t="str">
        <f>IF('(入力順➀)基本情報入力シート'!Z123="","",'(入力順➀)基本情報入力シート'!Z123)</f>
        <v/>
      </c>
      <c r="R102" s="626" t="str">
        <f>IF('(入力順➀)基本情報入力シート'!AA123="","",'(入力順➀)基本情報入力シート'!AA123)</f>
        <v/>
      </c>
      <c r="S102" s="627"/>
      <c r="T102" s="628"/>
      <c r="U102" s="629" t="str">
        <f>IF(P102="","",VLOOKUP(P102,【参考】数式用!$A$5:$I$38,MATCH(T102,【参考】数式用!$H$4:$I$4,0)+7,0))</f>
        <v/>
      </c>
      <c r="V102" s="837"/>
      <c r="W102" s="237" t="s">
        <v>201</v>
      </c>
      <c r="X102" s="630"/>
      <c r="Y102" s="234" t="s">
        <v>202</v>
      </c>
      <c r="Z102" s="630"/>
      <c r="AA102" s="386" t="s">
        <v>203</v>
      </c>
      <c r="AB102" s="630"/>
      <c r="AC102" s="234" t="s">
        <v>202</v>
      </c>
      <c r="AD102" s="630"/>
      <c r="AE102" s="234" t="s">
        <v>204</v>
      </c>
      <c r="AF102" s="606" t="s">
        <v>205</v>
      </c>
      <c r="AG102" s="607" t="str">
        <f t="shared" si="10"/>
        <v/>
      </c>
      <c r="AH102" s="608" t="s">
        <v>206</v>
      </c>
      <c r="AI102" s="609" t="str">
        <f t="shared" si="9"/>
        <v/>
      </c>
      <c r="AJ102" s="192"/>
      <c r="AK102" s="631" t="str">
        <f t="shared" si="11"/>
        <v>○</v>
      </c>
      <c r="AL102" s="632" t="str">
        <f t="shared" si="12"/>
        <v/>
      </c>
      <c r="AM102" s="633"/>
      <c r="AN102" s="633"/>
      <c r="AO102" s="633"/>
      <c r="AP102" s="633"/>
      <c r="AQ102" s="633"/>
      <c r="AR102" s="633"/>
      <c r="AS102" s="633"/>
      <c r="AT102" s="633"/>
      <c r="AU102" s="634"/>
    </row>
    <row r="103" spans="1:47" ht="33" customHeight="1" thickBot="1">
      <c r="A103" s="592">
        <f t="shared" si="2"/>
        <v>92</v>
      </c>
      <c r="B103" s="593" t="str">
        <f>IF('(入力順➀)基本情報入力シート'!C124="","",'(入力順➀)基本情報入力シート'!C124)</f>
        <v/>
      </c>
      <c r="C103" s="594" t="str">
        <f>IF('(入力順➀)基本情報入力シート'!D124="","",'(入力順➀)基本情報入力シート'!D124)</f>
        <v/>
      </c>
      <c r="D103" s="595" t="str">
        <f>IF('(入力順➀)基本情報入力シート'!E124="","",'(入力順➀)基本情報入力シート'!E124)</f>
        <v/>
      </c>
      <c r="E103" s="595" t="str">
        <f>IF('(入力順➀)基本情報入力シート'!F124="","",'(入力順➀)基本情報入力シート'!F124)</f>
        <v/>
      </c>
      <c r="F103" s="595" t="str">
        <f>IF('(入力順➀)基本情報入力シート'!G124="","",'(入力順➀)基本情報入力シート'!G124)</f>
        <v/>
      </c>
      <c r="G103" s="595" t="str">
        <f>IF('(入力順➀)基本情報入力シート'!H124="","",'(入力順➀)基本情報入力シート'!H124)</f>
        <v/>
      </c>
      <c r="H103" s="595" t="str">
        <f>IF('(入力順➀)基本情報入力シート'!I124="","",'(入力順➀)基本情報入力シート'!I124)</f>
        <v/>
      </c>
      <c r="I103" s="595" t="str">
        <f>IF('(入力順➀)基本情報入力シート'!J124="","",'(入力順➀)基本情報入力シート'!J124)</f>
        <v/>
      </c>
      <c r="J103" s="595" t="str">
        <f>IF('(入力順➀)基本情報入力シート'!K124="","",'(入力順➀)基本情報入力シート'!K124)</f>
        <v/>
      </c>
      <c r="K103" s="596" t="str">
        <f>IF('(入力順➀)基本情報入力シート'!L124="","",'(入力順➀)基本情報入力シート'!L124)</f>
        <v/>
      </c>
      <c r="L103" s="597" t="str">
        <f>IF('(入力順➀)基本情報入力シート'!M124="","",'(入力順➀)基本情報入力シート'!M124)</f>
        <v/>
      </c>
      <c r="M103" s="597" t="str">
        <f>IF('(入力順➀)基本情報入力シート'!R124="","",'(入力順➀)基本情報入力シート'!R124)</f>
        <v/>
      </c>
      <c r="N103" s="597" t="str">
        <f>IF('(入力順➀)基本情報入力シート'!W124="","",'(入力順➀)基本情報入力シート'!W124)</f>
        <v/>
      </c>
      <c r="O103" s="592" t="str">
        <f>IF('(入力順➀)基本情報入力シート'!X124="","",'(入力順➀)基本情報入力シート'!X124)</f>
        <v/>
      </c>
      <c r="P103" s="598" t="str">
        <f>IF('(入力順➀)基本情報入力シート'!Y124="","",'(入力順➀)基本情報入力シート'!Y124)</f>
        <v/>
      </c>
      <c r="Q103" s="599" t="str">
        <f>IF('(入力順➀)基本情報入力シート'!Z124="","",'(入力順➀)基本情報入力シート'!Z124)</f>
        <v/>
      </c>
      <c r="R103" s="626" t="str">
        <f>IF('(入力順➀)基本情報入力シート'!AA124="","",'(入力順➀)基本情報入力シート'!AA124)</f>
        <v/>
      </c>
      <c r="S103" s="627"/>
      <c r="T103" s="628"/>
      <c r="U103" s="629" t="str">
        <f>IF(P103="","",VLOOKUP(P103,【参考】数式用!$A$5:$I$38,MATCH(T103,【参考】数式用!$H$4:$I$4,0)+7,0))</f>
        <v/>
      </c>
      <c r="V103" s="837"/>
      <c r="W103" s="237" t="s">
        <v>201</v>
      </c>
      <c r="X103" s="630"/>
      <c r="Y103" s="234" t="s">
        <v>202</v>
      </c>
      <c r="Z103" s="630"/>
      <c r="AA103" s="386" t="s">
        <v>203</v>
      </c>
      <c r="AB103" s="630"/>
      <c r="AC103" s="234" t="s">
        <v>202</v>
      </c>
      <c r="AD103" s="630"/>
      <c r="AE103" s="234" t="s">
        <v>204</v>
      </c>
      <c r="AF103" s="606" t="s">
        <v>205</v>
      </c>
      <c r="AG103" s="607" t="str">
        <f t="shared" si="10"/>
        <v/>
      </c>
      <c r="AH103" s="608" t="s">
        <v>206</v>
      </c>
      <c r="AI103" s="609" t="str">
        <f t="shared" si="9"/>
        <v/>
      </c>
      <c r="AJ103" s="192"/>
      <c r="AK103" s="631" t="str">
        <f t="shared" si="11"/>
        <v>○</v>
      </c>
      <c r="AL103" s="632" t="str">
        <f t="shared" si="12"/>
        <v/>
      </c>
      <c r="AM103" s="633"/>
      <c r="AN103" s="633"/>
      <c r="AO103" s="633"/>
      <c r="AP103" s="633"/>
      <c r="AQ103" s="633"/>
      <c r="AR103" s="633"/>
      <c r="AS103" s="633"/>
      <c r="AT103" s="633"/>
      <c r="AU103" s="634"/>
    </row>
    <row r="104" spans="1:47" ht="33" customHeight="1" thickBot="1">
      <c r="A104" s="592">
        <f t="shared" si="2"/>
        <v>93</v>
      </c>
      <c r="B104" s="593" t="str">
        <f>IF('(入力順➀)基本情報入力シート'!C125="","",'(入力順➀)基本情報入力シート'!C125)</f>
        <v/>
      </c>
      <c r="C104" s="594" t="str">
        <f>IF('(入力順➀)基本情報入力シート'!D125="","",'(入力順➀)基本情報入力シート'!D125)</f>
        <v/>
      </c>
      <c r="D104" s="595" t="str">
        <f>IF('(入力順➀)基本情報入力シート'!E125="","",'(入力順➀)基本情報入力シート'!E125)</f>
        <v/>
      </c>
      <c r="E104" s="595" t="str">
        <f>IF('(入力順➀)基本情報入力シート'!F125="","",'(入力順➀)基本情報入力シート'!F125)</f>
        <v/>
      </c>
      <c r="F104" s="595" t="str">
        <f>IF('(入力順➀)基本情報入力シート'!G125="","",'(入力順➀)基本情報入力シート'!G125)</f>
        <v/>
      </c>
      <c r="G104" s="595" t="str">
        <f>IF('(入力順➀)基本情報入力シート'!H125="","",'(入力順➀)基本情報入力シート'!H125)</f>
        <v/>
      </c>
      <c r="H104" s="595" t="str">
        <f>IF('(入力順➀)基本情報入力シート'!I125="","",'(入力順➀)基本情報入力シート'!I125)</f>
        <v/>
      </c>
      <c r="I104" s="595" t="str">
        <f>IF('(入力順➀)基本情報入力シート'!J125="","",'(入力順➀)基本情報入力シート'!J125)</f>
        <v/>
      </c>
      <c r="J104" s="595" t="str">
        <f>IF('(入力順➀)基本情報入力シート'!K125="","",'(入力順➀)基本情報入力シート'!K125)</f>
        <v/>
      </c>
      <c r="K104" s="596" t="str">
        <f>IF('(入力順➀)基本情報入力シート'!L125="","",'(入力順➀)基本情報入力シート'!L125)</f>
        <v/>
      </c>
      <c r="L104" s="597" t="str">
        <f>IF('(入力順➀)基本情報入力シート'!M125="","",'(入力順➀)基本情報入力シート'!M125)</f>
        <v/>
      </c>
      <c r="M104" s="597" t="str">
        <f>IF('(入力順➀)基本情報入力シート'!R125="","",'(入力順➀)基本情報入力シート'!R125)</f>
        <v/>
      </c>
      <c r="N104" s="597" t="str">
        <f>IF('(入力順➀)基本情報入力シート'!W125="","",'(入力順➀)基本情報入力シート'!W125)</f>
        <v/>
      </c>
      <c r="O104" s="592" t="str">
        <f>IF('(入力順➀)基本情報入力シート'!X125="","",'(入力順➀)基本情報入力シート'!X125)</f>
        <v/>
      </c>
      <c r="P104" s="598" t="str">
        <f>IF('(入力順➀)基本情報入力シート'!Y125="","",'(入力順➀)基本情報入力シート'!Y125)</f>
        <v/>
      </c>
      <c r="Q104" s="599" t="str">
        <f>IF('(入力順➀)基本情報入力シート'!Z125="","",'(入力順➀)基本情報入力シート'!Z125)</f>
        <v/>
      </c>
      <c r="R104" s="626" t="str">
        <f>IF('(入力順➀)基本情報入力シート'!AA125="","",'(入力順➀)基本情報入力シート'!AA125)</f>
        <v/>
      </c>
      <c r="S104" s="627"/>
      <c r="T104" s="628"/>
      <c r="U104" s="629" t="str">
        <f>IF(P104="","",VLOOKUP(P104,【参考】数式用!$A$5:$I$38,MATCH(T104,【参考】数式用!$H$4:$I$4,0)+7,0))</f>
        <v/>
      </c>
      <c r="V104" s="837"/>
      <c r="W104" s="237" t="s">
        <v>201</v>
      </c>
      <c r="X104" s="630"/>
      <c r="Y104" s="234" t="s">
        <v>202</v>
      </c>
      <c r="Z104" s="630"/>
      <c r="AA104" s="386" t="s">
        <v>203</v>
      </c>
      <c r="AB104" s="630"/>
      <c r="AC104" s="234" t="s">
        <v>202</v>
      </c>
      <c r="AD104" s="630"/>
      <c r="AE104" s="234" t="s">
        <v>204</v>
      </c>
      <c r="AF104" s="606" t="s">
        <v>205</v>
      </c>
      <c r="AG104" s="607" t="str">
        <f t="shared" si="10"/>
        <v/>
      </c>
      <c r="AH104" s="608" t="s">
        <v>206</v>
      </c>
      <c r="AI104" s="609" t="str">
        <f t="shared" si="9"/>
        <v/>
      </c>
      <c r="AJ104" s="192"/>
      <c r="AK104" s="631" t="str">
        <f t="shared" si="11"/>
        <v>○</v>
      </c>
      <c r="AL104" s="632" t="str">
        <f t="shared" si="12"/>
        <v/>
      </c>
      <c r="AM104" s="633"/>
      <c r="AN104" s="633"/>
      <c r="AO104" s="633"/>
      <c r="AP104" s="633"/>
      <c r="AQ104" s="633"/>
      <c r="AR104" s="633"/>
      <c r="AS104" s="633"/>
      <c r="AT104" s="633"/>
      <c r="AU104" s="634"/>
    </row>
    <row r="105" spans="1:47" ht="33" customHeight="1" thickBot="1">
      <c r="A105" s="592">
        <f t="shared" si="2"/>
        <v>94</v>
      </c>
      <c r="B105" s="593" t="str">
        <f>IF('(入力順➀)基本情報入力シート'!C126="","",'(入力順➀)基本情報入力シート'!C126)</f>
        <v/>
      </c>
      <c r="C105" s="594" t="str">
        <f>IF('(入力順➀)基本情報入力シート'!D126="","",'(入力順➀)基本情報入力シート'!D126)</f>
        <v/>
      </c>
      <c r="D105" s="595" t="str">
        <f>IF('(入力順➀)基本情報入力シート'!E126="","",'(入力順➀)基本情報入力シート'!E126)</f>
        <v/>
      </c>
      <c r="E105" s="595" t="str">
        <f>IF('(入力順➀)基本情報入力シート'!F126="","",'(入力順➀)基本情報入力シート'!F126)</f>
        <v/>
      </c>
      <c r="F105" s="595" t="str">
        <f>IF('(入力順➀)基本情報入力シート'!G126="","",'(入力順➀)基本情報入力シート'!G126)</f>
        <v/>
      </c>
      <c r="G105" s="595" t="str">
        <f>IF('(入力順➀)基本情報入力シート'!H126="","",'(入力順➀)基本情報入力シート'!H126)</f>
        <v/>
      </c>
      <c r="H105" s="595" t="str">
        <f>IF('(入力順➀)基本情報入力シート'!I126="","",'(入力順➀)基本情報入力シート'!I126)</f>
        <v/>
      </c>
      <c r="I105" s="595" t="str">
        <f>IF('(入力順➀)基本情報入力シート'!J126="","",'(入力順➀)基本情報入力シート'!J126)</f>
        <v/>
      </c>
      <c r="J105" s="595" t="str">
        <f>IF('(入力順➀)基本情報入力シート'!K126="","",'(入力順➀)基本情報入力シート'!K126)</f>
        <v/>
      </c>
      <c r="K105" s="596" t="str">
        <f>IF('(入力順➀)基本情報入力シート'!L126="","",'(入力順➀)基本情報入力シート'!L126)</f>
        <v/>
      </c>
      <c r="L105" s="597" t="str">
        <f>IF('(入力順➀)基本情報入力シート'!M126="","",'(入力順➀)基本情報入力シート'!M126)</f>
        <v/>
      </c>
      <c r="M105" s="597" t="str">
        <f>IF('(入力順➀)基本情報入力シート'!R126="","",'(入力順➀)基本情報入力シート'!R126)</f>
        <v/>
      </c>
      <c r="N105" s="597" t="str">
        <f>IF('(入力順➀)基本情報入力シート'!W126="","",'(入力順➀)基本情報入力シート'!W126)</f>
        <v/>
      </c>
      <c r="O105" s="592" t="str">
        <f>IF('(入力順➀)基本情報入力シート'!X126="","",'(入力順➀)基本情報入力シート'!X126)</f>
        <v/>
      </c>
      <c r="P105" s="598" t="str">
        <f>IF('(入力順➀)基本情報入力シート'!Y126="","",'(入力順➀)基本情報入力シート'!Y126)</f>
        <v/>
      </c>
      <c r="Q105" s="599" t="str">
        <f>IF('(入力順➀)基本情報入力シート'!Z126="","",'(入力順➀)基本情報入力シート'!Z126)</f>
        <v/>
      </c>
      <c r="R105" s="626" t="str">
        <f>IF('(入力順➀)基本情報入力シート'!AA126="","",'(入力順➀)基本情報入力シート'!AA126)</f>
        <v/>
      </c>
      <c r="S105" s="627"/>
      <c r="T105" s="628"/>
      <c r="U105" s="629" t="str">
        <f>IF(P105="","",VLOOKUP(P105,【参考】数式用!$A$5:$I$38,MATCH(T105,【参考】数式用!$H$4:$I$4,0)+7,0))</f>
        <v/>
      </c>
      <c r="V105" s="837"/>
      <c r="W105" s="237" t="s">
        <v>201</v>
      </c>
      <c r="X105" s="630"/>
      <c r="Y105" s="234" t="s">
        <v>202</v>
      </c>
      <c r="Z105" s="630"/>
      <c r="AA105" s="386" t="s">
        <v>203</v>
      </c>
      <c r="AB105" s="630"/>
      <c r="AC105" s="234" t="s">
        <v>202</v>
      </c>
      <c r="AD105" s="630"/>
      <c r="AE105" s="234" t="s">
        <v>204</v>
      </c>
      <c r="AF105" s="606" t="s">
        <v>205</v>
      </c>
      <c r="AG105" s="607" t="str">
        <f t="shared" si="10"/>
        <v/>
      </c>
      <c r="AH105" s="608" t="s">
        <v>206</v>
      </c>
      <c r="AI105" s="609" t="str">
        <f t="shared" si="9"/>
        <v/>
      </c>
      <c r="AJ105" s="192"/>
      <c r="AK105" s="631" t="str">
        <f t="shared" si="11"/>
        <v>○</v>
      </c>
      <c r="AL105" s="632" t="str">
        <f t="shared" si="12"/>
        <v/>
      </c>
      <c r="AM105" s="633"/>
      <c r="AN105" s="633"/>
      <c r="AO105" s="633"/>
      <c r="AP105" s="633"/>
      <c r="AQ105" s="633"/>
      <c r="AR105" s="633"/>
      <c r="AS105" s="633"/>
      <c r="AT105" s="633"/>
      <c r="AU105" s="634"/>
    </row>
    <row r="106" spans="1:47" ht="33" customHeight="1" thickBot="1">
      <c r="A106" s="592">
        <f t="shared" si="2"/>
        <v>95</v>
      </c>
      <c r="B106" s="593" t="str">
        <f>IF('(入力順➀)基本情報入力シート'!C127="","",'(入力順➀)基本情報入力シート'!C127)</f>
        <v/>
      </c>
      <c r="C106" s="594" t="str">
        <f>IF('(入力順➀)基本情報入力シート'!D127="","",'(入力順➀)基本情報入力シート'!D127)</f>
        <v/>
      </c>
      <c r="D106" s="595" t="str">
        <f>IF('(入力順➀)基本情報入力シート'!E127="","",'(入力順➀)基本情報入力シート'!E127)</f>
        <v/>
      </c>
      <c r="E106" s="595" t="str">
        <f>IF('(入力順➀)基本情報入力シート'!F127="","",'(入力順➀)基本情報入力シート'!F127)</f>
        <v/>
      </c>
      <c r="F106" s="595" t="str">
        <f>IF('(入力順➀)基本情報入力シート'!G127="","",'(入力順➀)基本情報入力シート'!G127)</f>
        <v/>
      </c>
      <c r="G106" s="595" t="str">
        <f>IF('(入力順➀)基本情報入力シート'!H127="","",'(入力順➀)基本情報入力シート'!H127)</f>
        <v/>
      </c>
      <c r="H106" s="595" t="str">
        <f>IF('(入力順➀)基本情報入力シート'!I127="","",'(入力順➀)基本情報入力シート'!I127)</f>
        <v/>
      </c>
      <c r="I106" s="595" t="str">
        <f>IF('(入力順➀)基本情報入力シート'!J127="","",'(入力順➀)基本情報入力シート'!J127)</f>
        <v/>
      </c>
      <c r="J106" s="595" t="str">
        <f>IF('(入力順➀)基本情報入力シート'!K127="","",'(入力順➀)基本情報入力シート'!K127)</f>
        <v/>
      </c>
      <c r="K106" s="596" t="str">
        <f>IF('(入力順➀)基本情報入力シート'!L127="","",'(入力順➀)基本情報入力シート'!L127)</f>
        <v/>
      </c>
      <c r="L106" s="597" t="str">
        <f>IF('(入力順➀)基本情報入力シート'!M127="","",'(入力順➀)基本情報入力シート'!M127)</f>
        <v/>
      </c>
      <c r="M106" s="597" t="str">
        <f>IF('(入力順➀)基本情報入力シート'!R127="","",'(入力順➀)基本情報入力シート'!R127)</f>
        <v/>
      </c>
      <c r="N106" s="597" t="str">
        <f>IF('(入力順➀)基本情報入力シート'!W127="","",'(入力順➀)基本情報入力シート'!W127)</f>
        <v/>
      </c>
      <c r="O106" s="592" t="str">
        <f>IF('(入力順➀)基本情報入力シート'!X127="","",'(入力順➀)基本情報入力シート'!X127)</f>
        <v/>
      </c>
      <c r="P106" s="598" t="str">
        <f>IF('(入力順➀)基本情報入力シート'!Y127="","",'(入力順➀)基本情報入力シート'!Y127)</f>
        <v/>
      </c>
      <c r="Q106" s="599" t="str">
        <f>IF('(入力順➀)基本情報入力シート'!Z127="","",'(入力順➀)基本情報入力シート'!Z127)</f>
        <v/>
      </c>
      <c r="R106" s="626" t="str">
        <f>IF('(入力順➀)基本情報入力シート'!AA127="","",'(入力順➀)基本情報入力シート'!AA127)</f>
        <v/>
      </c>
      <c r="S106" s="627"/>
      <c r="T106" s="628"/>
      <c r="U106" s="629" t="str">
        <f>IF(P106="","",VLOOKUP(P106,【参考】数式用!$A$5:$I$38,MATCH(T106,【参考】数式用!$H$4:$I$4,0)+7,0))</f>
        <v/>
      </c>
      <c r="V106" s="837"/>
      <c r="W106" s="237" t="s">
        <v>201</v>
      </c>
      <c r="X106" s="630"/>
      <c r="Y106" s="234" t="s">
        <v>202</v>
      </c>
      <c r="Z106" s="630"/>
      <c r="AA106" s="386" t="s">
        <v>203</v>
      </c>
      <c r="AB106" s="630"/>
      <c r="AC106" s="234" t="s">
        <v>202</v>
      </c>
      <c r="AD106" s="630"/>
      <c r="AE106" s="234" t="s">
        <v>204</v>
      </c>
      <c r="AF106" s="606" t="s">
        <v>205</v>
      </c>
      <c r="AG106" s="607" t="str">
        <f t="shared" si="10"/>
        <v/>
      </c>
      <c r="AH106" s="608" t="s">
        <v>206</v>
      </c>
      <c r="AI106" s="609" t="str">
        <f t="shared" si="9"/>
        <v/>
      </c>
      <c r="AJ106" s="192"/>
      <c r="AK106" s="631" t="str">
        <f t="shared" si="11"/>
        <v>○</v>
      </c>
      <c r="AL106" s="632" t="str">
        <f t="shared" si="12"/>
        <v/>
      </c>
      <c r="AM106" s="633"/>
      <c r="AN106" s="633"/>
      <c r="AO106" s="633"/>
      <c r="AP106" s="633"/>
      <c r="AQ106" s="633"/>
      <c r="AR106" s="633"/>
      <c r="AS106" s="633"/>
      <c r="AT106" s="633"/>
      <c r="AU106" s="634"/>
    </row>
    <row r="107" spans="1:47" ht="33" customHeight="1" thickBot="1">
      <c r="A107" s="592">
        <f t="shared" si="2"/>
        <v>96</v>
      </c>
      <c r="B107" s="593" t="str">
        <f>IF('(入力順➀)基本情報入力シート'!C128="","",'(入力順➀)基本情報入力シート'!C128)</f>
        <v/>
      </c>
      <c r="C107" s="594" t="str">
        <f>IF('(入力順➀)基本情報入力シート'!D128="","",'(入力順➀)基本情報入力シート'!D128)</f>
        <v/>
      </c>
      <c r="D107" s="595" t="str">
        <f>IF('(入力順➀)基本情報入力シート'!E128="","",'(入力順➀)基本情報入力シート'!E128)</f>
        <v/>
      </c>
      <c r="E107" s="595" t="str">
        <f>IF('(入力順➀)基本情報入力シート'!F128="","",'(入力順➀)基本情報入力シート'!F128)</f>
        <v/>
      </c>
      <c r="F107" s="595" t="str">
        <f>IF('(入力順➀)基本情報入力シート'!G128="","",'(入力順➀)基本情報入力シート'!G128)</f>
        <v/>
      </c>
      <c r="G107" s="595" t="str">
        <f>IF('(入力順➀)基本情報入力シート'!H128="","",'(入力順➀)基本情報入力シート'!H128)</f>
        <v/>
      </c>
      <c r="H107" s="595" t="str">
        <f>IF('(入力順➀)基本情報入力シート'!I128="","",'(入力順➀)基本情報入力シート'!I128)</f>
        <v/>
      </c>
      <c r="I107" s="595" t="str">
        <f>IF('(入力順➀)基本情報入力シート'!J128="","",'(入力順➀)基本情報入力シート'!J128)</f>
        <v/>
      </c>
      <c r="J107" s="595" t="str">
        <f>IF('(入力順➀)基本情報入力シート'!K128="","",'(入力順➀)基本情報入力シート'!K128)</f>
        <v/>
      </c>
      <c r="K107" s="596" t="str">
        <f>IF('(入力順➀)基本情報入力シート'!L128="","",'(入力順➀)基本情報入力シート'!L128)</f>
        <v/>
      </c>
      <c r="L107" s="597" t="str">
        <f>IF('(入力順➀)基本情報入力シート'!M128="","",'(入力順➀)基本情報入力シート'!M128)</f>
        <v/>
      </c>
      <c r="M107" s="597" t="str">
        <f>IF('(入力順➀)基本情報入力シート'!R128="","",'(入力順➀)基本情報入力シート'!R128)</f>
        <v/>
      </c>
      <c r="N107" s="597" t="str">
        <f>IF('(入力順➀)基本情報入力シート'!W128="","",'(入力順➀)基本情報入力シート'!W128)</f>
        <v/>
      </c>
      <c r="O107" s="592" t="str">
        <f>IF('(入力順➀)基本情報入力シート'!X128="","",'(入力順➀)基本情報入力シート'!X128)</f>
        <v/>
      </c>
      <c r="P107" s="598" t="str">
        <f>IF('(入力順➀)基本情報入力シート'!Y128="","",'(入力順➀)基本情報入力シート'!Y128)</f>
        <v/>
      </c>
      <c r="Q107" s="599" t="str">
        <f>IF('(入力順➀)基本情報入力シート'!Z128="","",'(入力順➀)基本情報入力シート'!Z128)</f>
        <v/>
      </c>
      <c r="R107" s="626" t="str">
        <f>IF('(入力順➀)基本情報入力シート'!AA128="","",'(入力順➀)基本情報入力シート'!AA128)</f>
        <v/>
      </c>
      <c r="S107" s="627"/>
      <c r="T107" s="628"/>
      <c r="U107" s="629" t="str">
        <f>IF(P107="","",VLOOKUP(P107,【参考】数式用!$A$5:$I$38,MATCH(T107,【参考】数式用!$H$4:$I$4,0)+7,0))</f>
        <v/>
      </c>
      <c r="V107" s="837"/>
      <c r="W107" s="237" t="s">
        <v>201</v>
      </c>
      <c r="X107" s="630"/>
      <c r="Y107" s="234" t="s">
        <v>202</v>
      </c>
      <c r="Z107" s="630"/>
      <c r="AA107" s="386" t="s">
        <v>203</v>
      </c>
      <c r="AB107" s="630"/>
      <c r="AC107" s="234" t="s">
        <v>202</v>
      </c>
      <c r="AD107" s="630"/>
      <c r="AE107" s="234" t="s">
        <v>204</v>
      </c>
      <c r="AF107" s="606" t="s">
        <v>205</v>
      </c>
      <c r="AG107" s="607" t="str">
        <f t="shared" si="10"/>
        <v/>
      </c>
      <c r="AH107" s="608" t="s">
        <v>206</v>
      </c>
      <c r="AI107" s="609" t="str">
        <f t="shared" si="9"/>
        <v/>
      </c>
      <c r="AJ107" s="192"/>
      <c r="AK107" s="631" t="str">
        <f t="shared" si="11"/>
        <v>○</v>
      </c>
      <c r="AL107" s="632" t="str">
        <f t="shared" si="12"/>
        <v/>
      </c>
      <c r="AM107" s="633"/>
      <c r="AN107" s="633"/>
      <c r="AO107" s="633"/>
      <c r="AP107" s="633"/>
      <c r="AQ107" s="633"/>
      <c r="AR107" s="633"/>
      <c r="AS107" s="633"/>
      <c r="AT107" s="633"/>
      <c r="AU107" s="634"/>
    </row>
    <row r="108" spans="1:47" ht="33" customHeight="1" thickBot="1">
      <c r="A108" s="592">
        <f t="shared" si="2"/>
        <v>97</v>
      </c>
      <c r="B108" s="593" t="str">
        <f>IF('(入力順➀)基本情報入力シート'!C129="","",'(入力順➀)基本情報入力シート'!C129)</f>
        <v/>
      </c>
      <c r="C108" s="594" t="str">
        <f>IF('(入力順➀)基本情報入力シート'!D129="","",'(入力順➀)基本情報入力シート'!D129)</f>
        <v/>
      </c>
      <c r="D108" s="595" t="str">
        <f>IF('(入力順➀)基本情報入力シート'!E129="","",'(入力順➀)基本情報入力シート'!E129)</f>
        <v/>
      </c>
      <c r="E108" s="595" t="str">
        <f>IF('(入力順➀)基本情報入力シート'!F129="","",'(入力順➀)基本情報入力シート'!F129)</f>
        <v/>
      </c>
      <c r="F108" s="595" t="str">
        <f>IF('(入力順➀)基本情報入力シート'!G129="","",'(入力順➀)基本情報入力シート'!G129)</f>
        <v/>
      </c>
      <c r="G108" s="595" t="str">
        <f>IF('(入力順➀)基本情報入力シート'!H129="","",'(入力順➀)基本情報入力シート'!H129)</f>
        <v/>
      </c>
      <c r="H108" s="595" t="str">
        <f>IF('(入力順➀)基本情報入力シート'!I129="","",'(入力順➀)基本情報入力シート'!I129)</f>
        <v/>
      </c>
      <c r="I108" s="595" t="str">
        <f>IF('(入力順➀)基本情報入力シート'!J129="","",'(入力順➀)基本情報入力シート'!J129)</f>
        <v/>
      </c>
      <c r="J108" s="595" t="str">
        <f>IF('(入力順➀)基本情報入力シート'!K129="","",'(入力順➀)基本情報入力シート'!K129)</f>
        <v/>
      </c>
      <c r="K108" s="596" t="str">
        <f>IF('(入力順➀)基本情報入力シート'!L129="","",'(入力順➀)基本情報入力シート'!L129)</f>
        <v/>
      </c>
      <c r="L108" s="597" t="str">
        <f>IF('(入力順➀)基本情報入力シート'!M129="","",'(入力順➀)基本情報入力シート'!M129)</f>
        <v/>
      </c>
      <c r="M108" s="597" t="str">
        <f>IF('(入力順➀)基本情報入力シート'!R129="","",'(入力順➀)基本情報入力シート'!R129)</f>
        <v/>
      </c>
      <c r="N108" s="597" t="str">
        <f>IF('(入力順➀)基本情報入力シート'!W129="","",'(入力順➀)基本情報入力シート'!W129)</f>
        <v/>
      </c>
      <c r="O108" s="592" t="str">
        <f>IF('(入力順➀)基本情報入力シート'!X129="","",'(入力順➀)基本情報入力シート'!X129)</f>
        <v/>
      </c>
      <c r="P108" s="598" t="str">
        <f>IF('(入力順➀)基本情報入力シート'!Y129="","",'(入力順➀)基本情報入力シート'!Y129)</f>
        <v/>
      </c>
      <c r="Q108" s="599" t="str">
        <f>IF('(入力順➀)基本情報入力シート'!Z129="","",'(入力順➀)基本情報入力シート'!Z129)</f>
        <v/>
      </c>
      <c r="R108" s="626" t="str">
        <f>IF('(入力順➀)基本情報入力シート'!AA129="","",'(入力順➀)基本情報入力シート'!AA129)</f>
        <v/>
      </c>
      <c r="S108" s="627"/>
      <c r="T108" s="628"/>
      <c r="U108" s="629" t="str">
        <f>IF(P108="","",VLOOKUP(P108,【参考】数式用!$A$5:$I$38,MATCH(T108,【参考】数式用!$H$4:$I$4,0)+7,0))</f>
        <v/>
      </c>
      <c r="V108" s="837"/>
      <c r="W108" s="237" t="s">
        <v>201</v>
      </c>
      <c r="X108" s="630"/>
      <c r="Y108" s="234" t="s">
        <v>202</v>
      </c>
      <c r="Z108" s="630"/>
      <c r="AA108" s="386" t="s">
        <v>203</v>
      </c>
      <c r="AB108" s="630"/>
      <c r="AC108" s="234" t="s">
        <v>202</v>
      </c>
      <c r="AD108" s="630"/>
      <c r="AE108" s="234" t="s">
        <v>204</v>
      </c>
      <c r="AF108" s="606" t="s">
        <v>205</v>
      </c>
      <c r="AG108" s="607" t="str">
        <f t="shared" si="10"/>
        <v/>
      </c>
      <c r="AH108" s="608" t="s">
        <v>206</v>
      </c>
      <c r="AI108" s="609" t="str">
        <f t="shared" si="9"/>
        <v/>
      </c>
      <c r="AJ108" s="192"/>
      <c r="AK108" s="631" t="str">
        <f t="shared" si="11"/>
        <v>○</v>
      </c>
      <c r="AL108" s="632" t="str">
        <f t="shared" si="12"/>
        <v/>
      </c>
      <c r="AM108" s="633"/>
      <c r="AN108" s="633"/>
      <c r="AO108" s="633"/>
      <c r="AP108" s="633"/>
      <c r="AQ108" s="633"/>
      <c r="AR108" s="633"/>
      <c r="AS108" s="633"/>
      <c r="AT108" s="633"/>
      <c r="AU108" s="634"/>
    </row>
    <row r="109" spans="1:47" ht="33" customHeight="1" thickBot="1">
      <c r="A109" s="592">
        <f t="shared" si="2"/>
        <v>98</v>
      </c>
      <c r="B109" s="593" t="str">
        <f>IF('(入力順➀)基本情報入力シート'!C130="","",'(入力順➀)基本情報入力シート'!C130)</f>
        <v/>
      </c>
      <c r="C109" s="594" t="str">
        <f>IF('(入力順➀)基本情報入力シート'!D130="","",'(入力順➀)基本情報入力シート'!D130)</f>
        <v/>
      </c>
      <c r="D109" s="595" t="str">
        <f>IF('(入力順➀)基本情報入力シート'!E130="","",'(入力順➀)基本情報入力シート'!E130)</f>
        <v/>
      </c>
      <c r="E109" s="595" t="str">
        <f>IF('(入力順➀)基本情報入力シート'!F130="","",'(入力順➀)基本情報入力シート'!F130)</f>
        <v/>
      </c>
      <c r="F109" s="595" t="str">
        <f>IF('(入力順➀)基本情報入力シート'!G130="","",'(入力順➀)基本情報入力シート'!G130)</f>
        <v/>
      </c>
      <c r="G109" s="595" t="str">
        <f>IF('(入力順➀)基本情報入力シート'!H130="","",'(入力順➀)基本情報入力シート'!H130)</f>
        <v/>
      </c>
      <c r="H109" s="595" t="str">
        <f>IF('(入力順➀)基本情報入力シート'!I130="","",'(入力順➀)基本情報入力シート'!I130)</f>
        <v/>
      </c>
      <c r="I109" s="595" t="str">
        <f>IF('(入力順➀)基本情報入力シート'!J130="","",'(入力順➀)基本情報入力シート'!J130)</f>
        <v/>
      </c>
      <c r="J109" s="595" t="str">
        <f>IF('(入力順➀)基本情報入力シート'!K130="","",'(入力順➀)基本情報入力シート'!K130)</f>
        <v/>
      </c>
      <c r="K109" s="596" t="str">
        <f>IF('(入力順➀)基本情報入力シート'!L130="","",'(入力順➀)基本情報入力シート'!L130)</f>
        <v/>
      </c>
      <c r="L109" s="597" t="str">
        <f>IF('(入力順➀)基本情報入力シート'!M130="","",'(入力順➀)基本情報入力シート'!M130)</f>
        <v/>
      </c>
      <c r="M109" s="597" t="str">
        <f>IF('(入力順➀)基本情報入力シート'!R130="","",'(入力順➀)基本情報入力シート'!R130)</f>
        <v/>
      </c>
      <c r="N109" s="597" t="str">
        <f>IF('(入力順➀)基本情報入力シート'!W130="","",'(入力順➀)基本情報入力シート'!W130)</f>
        <v/>
      </c>
      <c r="O109" s="592" t="str">
        <f>IF('(入力順➀)基本情報入力シート'!X130="","",'(入力順➀)基本情報入力シート'!X130)</f>
        <v/>
      </c>
      <c r="P109" s="598" t="str">
        <f>IF('(入力順➀)基本情報入力シート'!Y130="","",'(入力順➀)基本情報入力シート'!Y130)</f>
        <v/>
      </c>
      <c r="Q109" s="599" t="str">
        <f>IF('(入力順➀)基本情報入力シート'!Z130="","",'(入力順➀)基本情報入力シート'!Z130)</f>
        <v/>
      </c>
      <c r="R109" s="626" t="str">
        <f>IF('(入力順➀)基本情報入力シート'!AA130="","",'(入力順➀)基本情報入力シート'!AA130)</f>
        <v/>
      </c>
      <c r="S109" s="627"/>
      <c r="T109" s="628"/>
      <c r="U109" s="629" t="str">
        <f>IF(P109="","",VLOOKUP(P109,【参考】数式用!$A$5:$I$38,MATCH(T109,【参考】数式用!$H$4:$I$4,0)+7,0))</f>
        <v/>
      </c>
      <c r="V109" s="837"/>
      <c r="W109" s="237" t="s">
        <v>201</v>
      </c>
      <c r="X109" s="630"/>
      <c r="Y109" s="234" t="s">
        <v>202</v>
      </c>
      <c r="Z109" s="630"/>
      <c r="AA109" s="386" t="s">
        <v>203</v>
      </c>
      <c r="AB109" s="630"/>
      <c r="AC109" s="234" t="s">
        <v>202</v>
      </c>
      <c r="AD109" s="630"/>
      <c r="AE109" s="234" t="s">
        <v>204</v>
      </c>
      <c r="AF109" s="606" t="s">
        <v>205</v>
      </c>
      <c r="AG109" s="607" t="str">
        <f t="shared" si="10"/>
        <v/>
      </c>
      <c r="AH109" s="608" t="s">
        <v>206</v>
      </c>
      <c r="AI109" s="609" t="str">
        <f t="shared" si="9"/>
        <v/>
      </c>
      <c r="AJ109" s="192"/>
      <c r="AK109" s="631" t="str">
        <f t="shared" si="11"/>
        <v>○</v>
      </c>
      <c r="AL109" s="632" t="str">
        <f t="shared" si="12"/>
        <v/>
      </c>
      <c r="AM109" s="633"/>
      <c r="AN109" s="633"/>
      <c r="AO109" s="633"/>
      <c r="AP109" s="633"/>
      <c r="AQ109" s="633"/>
      <c r="AR109" s="633"/>
      <c r="AS109" s="633"/>
      <c r="AT109" s="633"/>
      <c r="AU109" s="634"/>
    </row>
    <row r="110" spans="1:47" ht="33" customHeight="1" thickBot="1">
      <c r="A110" s="592">
        <f t="shared" si="2"/>
        <v>99</v>
      </c>
      <c r="B110" s="593" t="str">
        <f>IF('(入力順➀)基本情報入力シート'!C131="","",'(入力順➀)基本情報入力シート'!C131)</f>
        <v/>
      </c>
      <c r="C110" s="594" t="str">
        <f>IF('(入力順➀)基本情報入力シート'!D131="","",'(入力順➀)基本情報入力シート'!D131)</f>
        <v/>
      </c>
      <c r="D110" s="595" t="str">
        <f>IF('(入力順➀)基本情報入力シート'!E131="","",'(入力順➀)基本情報入力シート'!E131)</f>
        <v/>
      </c>
      <c r="E110" s="595" t="str">
        <f>IF('(入力順➀)基本情報入力シート'!F131="","",'(入力順➀)基本情報入力シート'!F131)</f>
        <v/>
      </c>
      <c r="F110" s="595" t="str">
        <f>IF('(入力順➀)基本情報入力シート'!G131="","",'(入力順➀)基本情報入力シート'!G131)</f>
        <v/>
      </c>
      <c r="G110" s="595" t="str">
        <f>IF('(入力順➀)基本情報入力シート'!H131="","",'(入力順➀)基本情報入力シート'!H131)</f>
        <v/>
      </c>
      <c r="H110" s="595" t="str">
        <f>IF('(入力順➀)基本情報入力シート'!I131="","",'(入力順➀)基本情報入力シート'!I131)</f>
        <v/>
      </c>
      <c r="I110" s="595" t="str">
        <f>IF('(入力順➀)基本情報入力シート'!J131="","",'(入力順➀)基本情報入力シート'!J131)</f>
        <v/>
      </c>
      <c r="J110" s="595" t="str">
        <f>IF('(入力順➀)基本情報入力シート'!K131="","",'(入力順➀)基本情報入力シート'!K131)</f>
        <v/>
      </c>
      <c r="K110" s="596" t="str">
        <f>IF('(入力順➀)基本情報入力シート'!L131="","",'(入力順➀)基本情報入力シート'!L131)</f>
        <v/>
      </c>
      <c r="L110" s="597" t="str">
        <f>IF('(入力順➀)基本情報入力シート'!M131="","",'(入力順➀)基本情報入力シート'!M131)</f>
        <v/>
      </c>
      <c r="M110" s="597" t="str">
        <f>IF('(入力順➀)基本情報入力シート'!R131="","",'(入力順➀)基本情報入力シート'!R131)</f>
        <v/>
      </c>
      <c r="N110" s="597" t="str">
        <f>IF('(入力順➀)基本情報入力シート'!W131="","",'(入力順➀)基本情報入力シート'!W131)</f>
        <v/>
      </c>
      <c r="O110" s="592" t="str">
        <f>IF('(入力順➀)基本情報入力シート'!X131="","",'(入力順➀)基本情報入力シート'!X131)</f>
        <v/>
      </c>
      <c r="P110" s="598" t="str">
        <f>IF('(入力順➀)基本情報入力シート'!Y131="","",'(入力順➀)基本情報入力シート'!Y131)</f>
        <v/>
      </c>
      <c r="Q110" s="599" t="str">
        <f>IF('(入力順➀)基本情報入力シート'!Z131="","",'(入力順➀)基本情報入力シート'!Z131)</f>
        <v/>
      </c>
      <c r="R110" s="626" t="str">
        <f>IF('(入力順➀)基本情報入力シート'!AA131="","",'(入力順➀)基本情報入力シート'!AA131)</f>
        <v/>
      </c>
      <c r="S110" s="627"/>
      <c r="T110" s="628"/>
      <c r="U110" s="629" t="str">
        <f>IF(P110="","",VLOOKUP(P110,【参考】数式用!$A$5:$I$38,MATCH(T110,【参考】数式用!$H$4:$I$4,0)+7,0))</f>
        <v/>
      </c>
      <c r="V110" s="837"/>
      <c r="W110" s="237" t="s">
        <v>201</v>
      </c>
      <c r="X110" s="630"/>
      <c r="Y110" s="234" t="s">
        <v>202</v>
      </c>
      <c r="Z110" s="630"/>
      <c r="AA110" s="386" t="s">
        <v>203</v>
      </c>
      <c r="AB110" s="630"/>
      <c r="AC110" s="234" t="s">
        <v>202</v>
      </c>
      <c r="AD110" s="630"/>
      <c r="AE110" s="234" t="s">
        <v>204</v>
      </c>
      <c r="AF110" s="606" t="s">
        <v>205</v>
      </c>
      <c r="AG110" s="607" t="str">
        <f t="shared" si="10"/>
        <v/>
      </c>
      <c r="AH110" s="608" t="s">
        <v>206</v>
      </c>
      <c r="AI110" s="609" t="str">
        <f t="shared" si="9"/>
        <v/>
      </c>
      <c r="AJ110" s="192"/>
      <c r="AK110" s="631" t="str">
        <f t="shared" si="11"/>
        <v>○</v>
      </c>
      <c r="AL110" s="632" t="str">
        <f t="shared" si="12"/>
        <v/>
      </c>
      <c r="AM110" s="633"/>
      <c r="AN110" s="633"/>
      <c r="AO110" s="633"/>
      <c r="AP110" s="633"/>
      <c r="AQ110" s="633"/>
      <c r="AR110" s="633"/>
      <c r="AS110" s="633"/>
      <c r="AT110" s="633"/>
      <c r="AU110" s="634"/>
    </row>
    <row r="111" spans="1:47" ht="33" customHeight="1" thickBot="1">
      <c r="A111" s="592">
        <f t="shared" si="2"/>
        <v>100</v>
      </c>
      <c r="B111" s="593" t="str">
        <f>IF('(入力順➀)基本情報入力シート'!C132="","",'(入力順➀)基本情報入力シート'!C132)</f>
        <v/>
      </c>
      <c r="C111" s="594" t="str">
        <f>IF('(入力順➀)基本情報入力シート'!D132="","",'(入力順➀)基本情報入力シート'!D132)</f>
        <v/>
      </c>
      <c r="D111" s="595" t="str">
        <f>IF('(入力順➀)基本情報入力シート'!E132="","",'(入力順➀)基本情報入力シート'!E132)</f>
        <v/>
      </c>
      <c r="E111" s="595" t="str">
        <f>IF('(入力順➀)基本情報入力シート'!F132="","",'(入力順➀)基本情報入力シート'!F132)</f>
        <v/>
      </c>
      <c r="F111" s="595" t="str">
        <f>IF('(入力順➀)基本情報入力シート'!G132="","",'(入力順➀)基本情報入力シート'!G132)</f>
        <v/>
      </c>
      <c r="G111" s="595" t="str">
        <f>IF('(入力順➀)基本情報入力シート'!H132="","",'(入力順➀)基本情報入力シート'!H132)</f>
        <v/>
      </c>
      <c r="H111" s="595" t="str">
        <f>IF('(入力順➀)基本情報入力シート'!I132="","",'(入力順➀)基本情報入力シート'!I132)</f>
        <v/>
      </c>
      <c r="I111" s="595" t="str">
        <f>IF('(入力順➀)基本情報入力シート'!J132="","",'(入力順➀)基本情報入力シート'!J132)</f>
        <v/>
      </c>
      <c r="J111" s="595" t="str">
        <f>IF('(入力順➀)基本情報入力シート'!K132="","",'(入力順➀)基本情報入力シート'!K132)</f>
        <v/>
      </c>
      <c r="K111" s="596" t="str">
        <f>IF('(入力順➀)基本情報入力シート'!L132="","",'(入力順➀)基本情報入力シート'!L132)</f>
        <v/>
      </c>
      <c r="L111" s="597" t="str">
        <f>IF('(入力順➀)基本情報入力シート'!M132="","",'(入力順➀)基本情報入力シート'!M132)</f>
        <v/>
      </c>
      <c r="M111" s="597" t="str">
        <f>IF('(入力順➀)基本情報入力シート'!R132="","",'(入力順➀)基本情報入力シート'!R132)</f>
        <v/>
      </c>
      <c r="N111" s="597" t="str">
        <f>IF('(入力順➀)基本情報入力シート'!W132="","",'(入力順➀)基本情報入力シート'!W132)</f>
        <v/>
      </c>
      <c r="O111" s="592" t="str">
        <f>IF('(入力順➀)基本情報入力シート'!X132="","",'(入力順➀)基本情報入力シート'!X132)</f>
        <v/>
      </c>
      <c r="P111" s="598" t="str">
        <f>IF('(入力順➀)基本情報入力シート'!Y132="","",'(入力順➀)基本情報入力シート'!Y132)</f>
        <v/>
      </c>
      <c r="Q111" s="599" t="str">
        <f>IF('(入力順➀)基本情報入力シート'!Z132="","",'(入力順➀)基本情報入力シート'!Z132)</f>
        <v/>
      </c>
      <c r="R111" s="626" t="str">
        <f>IF('(入力順➀)基本情報入力シート'!AA132="","",'(入力順➀)基本情報入力シート'!AA132)</f>
        <v/>
      </c>
      <c r="S111" s="627"/>
      <c r="T111" s="635"/>
      <c r="U111" s="629" t="str">
        <f>IF(P111="","",VLOOKUP(P111,【参考】数式用!$A$5:$I$38,MATCH(T111,【参考】数式用!$H$4:$I$4,0)+7,0))</f>
        <v/>
      </c>
      <c r="V111" s="838"/>
      <c r="W111" s="636" t="s">
        <v>201</v>
      </c>
      <c r="X111" s="637"/>
      <c r="Y111" s="638" t="s">
        <v>202</v>
      </c>
      <c r="Z111" s="637"/>
      <c r="AA111" s="639" t="s">
        <v>203</v>
      </c>
      <c r="AB111" s="637"/>
      <c r="AC111" s="638" t="s">
        <v>202</v>
      </c>
      <c r="AD111" s="637"/>
      <c r="AE111" s="638" t="s">
        <v>204</v>
      </c>
      <c r="AF111" s="640" t="s">
        <v>205</v>
      </c>
      <c r="AG111" s="641" t="str">
        <f t="shared" si="10"/>
        <v/>
      </c>
      <c r="AH111" s="642" t="s">
        <v>206</v>
      </c>
      <c r="AI111" s="643" t="str">
        <f t="shared" si="9"/>
        <v/>
      </c>
      <c r="AJ111" s="192"/>
      <c r="AK111" s="631" t="str">
        <f t="shared" si="11"/>
        <v>○</v>
      </c>
      <c r="AL111" s="632" t="str">
        <f t="shared" si="12"/>
        <v/>
      </c>
      <c r="AM111" s="633"/>
      <c r="AN111" s="633"/>
      <c r="AO111" s="633"/>
      <c r="AP111" s="633"/>
      <c r="AQ111" s="633"/>
      <c r="AR111" s="633"/>
      <c r="AS111" s="633"/>
      <c r="AT111" s="633"/>
      <c r="AU111" s="634"/>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X12:X111 Z12:Z111 AD12:AD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0" orientation="landscape" cellComments="asDisplayed"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02"/>
  <sheetViews>
    <sheetView topLeftCell="A186" zoomScaleNormal="100" zoomScaleSheetLayoutView="100" workbookViewId="0">
      <selection activeCell="A201" sqref="A1:AJ201"/>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1" t="s">
        <v>207</v>
      </c>
      <c r="B1" s="192"/>
      <c r="C1" s="192"/>
      <c r="D1" s="192"/>
      <c r="E1" s="192"/>
      <c r="F1" s="192"/>
      <c r="G1" s="192"/>
      <c r="H1" s="192"/>
      <c r="I1" s="192"/>
      <c r="J1" s="192"/>
      <c r="K1" s="192"/>
      <c r="L1" s="192"/>
      <c r="M1" s="192"/>
      <c r="N1" s="192"/>
      <c r="O1" s="192"/>
      <c r="P1" s="192"/>
      <c r="Q1" s="192"/>
      <c r="R1" s="192"/>
      <c r="S1" s="192"/>
      <c r="T1" s="192"/>
      <c r="U1" s="192"/>
      <c r="V1" s="192"/>
      <c r="W1" s="192"/>
      <c r="X1" s="192"/>
      <c r="Y1" s="1162" t="s">
        <v>114</v>
      </c>
      <c r="Z1" s="1162"/>
      <c r="AA1" s="1162"/>
      <c r="AB1" s="1162"/>
      <c r="AC1" s="1162" t="str">
        <f>IF('(入力順➀)基本情報入力シート'!C11="","",'(入力順➀)基本情報入力シート'!C11)</f>
        <v/>
      </c>
      <c r="AD1" s="1162"/>
      <c r="AE1" s="1162"/>
      <c r="AF1" s="1162"/>
      <c r="AG1" s="1162"/>
      <c r="AH1" s="1162"/>
      <c r="AI1" s="1162"/>
      <c r="AJ1" s="1162"/>
    </row>
    <row r="2" spans="1:46" ht="14.2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3"/>
      <c r="Z2" s="193"/>
      <c r="AA2" s="193"/>
      <c r="AB2" s="193"/>
      <c r="AC2" s="193"/>
      <c r="AD2" s="193"/>
      <c r="AE2" s="193"/>
      <c r="AF2" s="193"/>
      <c r="AG2" s="193"/>
      <c r="AH2" s="193"/>
      <c r="AI2" s="193"/>
      <c r="AJ2" s="194"/>
    </row>
    <row r="3" spans="1:46" ht="6" customHeight="1">
      <c r="A3" s="191"/>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4"/>
    </row>
    <row r="4" spans="1:46" ht="16.5" customHeight="1">
      <c r="A4" s="19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6" t="s">
        <v>75</v>
      </c>
      <c r="AD4" s="1114">
        <v>4</v>
      </c>
      <c r="AE4" s="1114"/>
      <c r="AF4" s="195" t="s">
        <v>20</v>
      </c>
      <c r="AG4" s="195"/>
      <c r="AH4" s="195"/>
      <c r="AI4" s="195"/>
      <c r="AJ4" s="197"/>
    </row>
    <row r="5" spans="1:46" ht="6"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4"/>
    </row>
    <row r="6" spans="1:46" ht="15" customHeight="1">
      <c r="A6" s="198" t="s">
        <v>213</v>
      </c>
      <c r="B6" s="192"/>
      <c r="C6" s="192"/>
      <c r="D6" s="192"/>
      <c r="E6" s="192"/>
      <c r="F6" s="192"/>
      <c r="G6" s="192"/>
      <c r="H6" s="192"/>
      <c r="I6" s="192"/>
      <c r="J6" s="192"/>
      <c r="K6" s="192"/>
      <c r="L6" s="192"/>
      <c r="M6" s="192"/>
      <c r="N6" s="192"/>
      <c r="O6" s="192"/>
      <c r="P6" s="192"/>
      <c r="Q6" s="192"/>
      <c r="R6" s="193"/>
      <c r="S6" s="193"/>
      <c r="T6" s="193"/>
      <c r="U6" s="193"/>
      <c r="V6" s="193"/>
      <c r="W6" s="193"/>
      <c r="X6" s="193"/>
      <c r="Y6" s="193"/>
      <c r="Z6" s="193"/>
      <c r="AA6" s="199"/>
      <c r="AB6" s="199"/>
      <c r="AC6" s="200"/>
      <c r="AD6" s="200"/>
      <c r="AE6" s="200"/>
      <c r="AF6" s="200"/>
      <c r="AG6" s="200"/>
      <c r="AH6" s="200"/>
      <c r="AI6" s="200"/>
      <c r="AJ6" s="201"/>
    </row>
    <row r="7" spans="1:46" ht="6"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4"/>
    </row>
    <row r="8" spans="1:46" s="56" customFormat="1" ht="12">
      <c r="A8" s="1278" t="s">
        <v>167</v>
      </c>
      <c r="B8" s="1279"/>
      <c r="C8" s="1279"/>
      <c r="D8" s="1279"/>
      <c r="E8" s="1279"/>
      <c r="F8" s="1280"/>
      <c r="G8" s="1281" t="str">
        <f>IF('(入力順➀)基本情報入力シート'!M15="","",'(入力順➀)基本情報入力シート'!M15)</f>
        <v>○○ケアサービス</v>
      </c>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2"/>
    </row>
    <row r="9" spans="1:46" s="56" customFormat="1" ht="25.5" customHeight="1">
      <c r="A9" s="1305" t="s">
        <v>166</v>
      </c>
      <c r="B9" s="1075"/>
      <c r="C9" s="1075"/>
      <c r="D9" s="1075"/>
      <c r="E9" s="1075"/>
      <c r="F9" s="1093"/>
      <c r="G9" s="1283" t="str">
        <f>IF('(入力順➀)基本情報入力シート'!M16="","",'(入力順➀)基本情報入力シート'!M16)</f>
        <v>○○ケアサービス</v>
      </c>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4"/>
    </row>
    <row r="10" spans="1:46" s="56" customFormat="1" ht="12.75" customHeight="1">
      <c r="A10" s="1296" t="s">
        <v>170</v>
      </c>
      <c r="B10" s="1297"/>
      <c r="C10" s="1297"/>
      <c r="D10" s="1297"/>
      <c r="E10" s="1297"/>
      <c r="F10" s="1298"/>
      <c r="G10" s="202" t="s">
        <v>8</v>
      </c>
      <c r="H10" s="1115" t="str">
        <f>IF('(入力順➀)基本情報入力シート'!AC17="","",'(入力順➀)基本情報入力シート'!AC17)</f>
        <v>100－1234</v>
      </c>
      <c r="I10" s="1115"/>
      <c r="J10" s="1115"/>
      <c r="K10" s="1115"/>
      <c r="L10" s="1115"/>
      <c r="M10" s="203"/>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5"/>
    </row>
    <row r="11" spans="1:46" s="56" customFormat="1" ht="16.5" customHeight="1">
      <c r="A11" s="1299"/>
      <c r="B11" s="1300"/>
      <c r="C11" s="1300"/>
      <c r="D11" s="1300"/>
      <c r="E11" s="1300"/>
      <c r="F11" s="1301"/>
      <c r="G11" s="1292" t="str">
        <f>IF('(入力順➀)基本情報入力シート'!M18="","",'(入力順➀)基本情報入力シート'!M18)</f>
        <v>千代田区霞が関１－２－２</v>
      </c>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3"/>
      <c r="AG11" s="1293"/>
      <c r="AH11" s="1293"/>
      <c r="AI11" s="1293"/>
      <c r="AJ11" s="1294"/>
    </row>
    <row r="12" spans="1:46" s="56" customFormat="1" ht="16.5" customHeight="1">
      <c r="A12" s="1299"/>
      <c r="B12" s="1300"/>
      <c r="C12" s="1300"/>
      <c r="D12" s="1300"/>
      <c r="E12" s="1300"/>
      <c r="F12" s="1301"/>
      <c r="G12" s="1295" t="str">
        <f>IF('(入力順➀)基本情報入力シート'!M19="","",'(入力順➀)基本情報入力シート'!M19)</f>
        <v>○○ビル18Ｆ</v>
      </c>
      <c r="H12" s="1290"/>
      <c r="I12" s="1290"/>
      <c r="J12" s="1290"/>
      <c r="K12" s="1290"/>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G12" s="1290"/>
      <c r="AH12" s="1290"/>
      <c r="AI12" s="1290"/>
      <c r="AJ12" s="1291"/>
    </row>
    <row r="13" spans="1:46" s="56" customFormat="1" ht="12">
      <c r="A13" s="1302" t="s">
        <v>167</v>
      </c>
      <c r="B13" s="1303"/>
      <c r="C13" s="1303"/>
      <c r="D13" s="1303"/>
      <c r="E13" s="1303"/>
      <c r="F13" s="1304"/>
      <c r="G13" s="1288" t="str">
        <f>IF('(入力順➀)基本情報入力シート'!M22="","",'(入力順➀)基本情報入力シート'!M22)</f>
        <v>コウロウ　タロウ</v>
      </c>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9"/>
    </row>
    <row r="14" spans="1:46" s="56" customFormat="1" ht="25.5" customHeight="1">
      <c r="A14" s="1299" t="s">
        <v>165</v>
      </c>
      <c r="B14" s="1300"/>
      <c r="C14" s="1300"/>
      <c r="D14" s="1300"/>
      <c r="E14" s="1300"/>
      <c r="F14" s="1301"/>
      <c r="G14" s="1290" t="str">
        <f>IF('(入力順➀)基本情報入力シート'!M23="","",'(入力順➀)基本情報入力シート'!M23)</f>
        <v>厚労　太郎</v>
      </c>
      <c r="H14" s="1290"/>
      <c r="I14" s="1290"/>
      <c r="J14" s="1290"/>
      <c r="K14" s="1290"/>
      <c r="L14" s="1290"/>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1"/>
    </row>
    <row r="15" spans="1:46" s="56" customFormat="1" ht="15" customHeight="1">
      <c r="A15" s="1285" t="s">
        <v>169</v>
      </c>
      <c r="B15" s="1285"/>
      <c r="C15" s="1285"/>
      <c r="D15" s="1285"/>
      <c r="E15" s="1285"/>
      <c r="F15" s="1285"/>
      <c r="G15" s="1079" t="s">
        <v>0</v>
      </c>
      <c r="H15" s="1162"/>
      <c r="I15" s="1162"/>
      <c r="J15" s="1162"/>
      <c r="K15" s="1286" t="str">
        <f>IF('(入力順➀)基本情報入力シート'!M24="","",'(入力順➀)基本情報入力シート'!M24)</f>
        <v>03-3571-0000</v>
      </c>
      <c r="L15" s="1286"/>
      <c r="M15" s="1286"/>
      <c r="N15" s="1286"/>
      <c r="O15" s="1286"/>
      <c r="P15" s="1162" t="s">
        <v>1</v>
      </c>
      <c r="Q15" s="1162"/>
      <c r="R15" s="1162"/>
      <c r="S15" s="1162"/>
      <c r="T15" s="1286" t="str">
        <f>IF('(入力順➀)基本情報入力シート'!M25="","",'(入力順➀)基本情報入力シート'!M25)</f>
        <v>03-3571-9999</v>
      </c>
      <c r="U15" s="1286"/>
      <c r="V15" s="1286"/>
      <c r="W15" s="1286"/>
      <c r="X15" s="1286"/>
      <c r="Y15" s="1162" t="s">
        <v>168</v>
      </c>
      <c r="Z15" s="1162"/>
      <c r="AA15" s="1162"/>
      <c r="AB15" s="1162"/>
      <c r="AC15" s="1287" t="str">
        <f>IF('(入力順➀)基本情報入力シート'!M26="","",'(入力順➀)基本情報入力シート'!M26)</f>
        <v>aaa@aaa.aa.jp</v>
      </c>
      <c r="AD15" s="1287"/>
      <c r="AE15" s="1287"/>
      <c r="AF15" s="1287"/>
      <c r="AG15" s="1287"/>
      <c r="AH15" s="1287"/>
      <c r="AI15" s="1287"/>
      <c r="AJ15" s="1287"/>
      <c r="AK15" s="57"/>
      <c r="AT15" s="58"/>
    </row>
    <row r="16" spans="1:46" s="56" customFormat="1" ht="12.75" thickBot="1">
      <c r="A16" s="20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K16" s="57"/>
      <c r="AT16" s="58"/>
    </row>
    <row r="17" spans="1:46" s="56" customFormat="1" ht="3.75" customHeight="1">
      <c r="A17" s="208"/>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10"/>
      <c r="AK17" s="57"/>
      <c r="AT17" s="58"/>
    </row>
    <row r="18" spans="1:46" s="56" customFormat="1" ht="18" customHeight="1">
      <c r="A18" s="211" t="s">
        <v>344</v>
      </c>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12"/>
      <c r="AK18" s="57"/>
      <c r="AT18" s="58"/>
    </row>
    <row r="19" spans="1:46" ht="18" customHeight="1">
      <c r="A19" s="213"/>
      <c r="B19" s="214"/>
      <c r="C19" s="215"/>
      <c r="D19" s="216" t="s">
        <v>212</v>
      </c>
      <c r="E19" s="217"/>
      <c r="F19" s="217"/>
      <c r="G19" s="217"/>
      <c r="H19" s="217"/>
      <c r="I19" s="217"/>
      <c r="J19" s="217"/>
      <c r="K19" s="217"/>
      <c r="L19" s="217"/>
      <c r="M19" s="218"/>
      <c r="N19" s="219"/>
      <c r="O19" s="219"/>
      <c r="P19" s="220"/>
      <c r="Q19" s="199"/>
      <c r="R19" s="192"/>
      <c r="S19" s="192"/>
      <c r="T19" s="221"/>
      <c r="U19" s="222" t="s">
        <v>132</v>
      </c>
      <c r="V19" s="223"/>
      <c r="W19" s="223"/>
      <c r="X19" s="223"/>
      <c r="Y19" s="223"/>
      <c r="Z19" s="223"/>
      <c r="AA19" s="223"/>
      <c r="AB19" s="223"/>
      <c r="AC19" s="224"/>
      <c r="AD19" s="223"/>
      <c r="AE19" s="223"/>
      <c r="AF19" s="223"/>
      <c r="AG19" s="225"/>
      <c r="AH19" s="199"/>
      <c r="AI19" s="199"/>
      <c r="AJ19" s="226"/>
      <c r="AK19" s="57"/>
      <c r="AT19" s="59"/>
    </row>
    <row r="20" spans="1:46" ht="3.75" customHeight="1" thickBot="1">
      <c r="A20" s="227"/>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9"/>
      <c r="AK20" s="54"/>
      <c r="AT20" s="59"/>
    </row>
    <row r="21" spans="1:46" ht="13.5" customHeight="1">
      <c r="A21" s="192"/>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4"/>
      <c r="AK21" s="54"/>
      <c r="AT21" s="59"/>
    </row>
    <row r="22" spans="1:46" ht="15" customHeight="1">
      <c r="A22" s="230" t="s">
        <v>214</v>
      </c>
      <c r="B22" s="192"/>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194"/>
      <c r="AK22" s="54"/>
      <c r="AT22" s="59"/>
    </row>
    <row r="23" spans="1:46" ht="50.25" customHeight="1">
      <c r="A23" s="232"/>
      <c r="B23" s="1062" t="s">
        <v>497</v>
      </c>
      <c r="C23" s="1063"/>
      <c r="D23" s="1063"/>
      <c r="E23" s="1063"/>
      <c r="F23" s="1063"/>
      <c r="G23" s="1063"/>
      <c r="H23" s="1063"/>
      <c r="I23" s="1063"/>
      <c r="J23" s="1063"/>
      <c r="K23" s="1063"/>
      <c r="L23" s="1063"/>
      <c r="M23" s="1063"/>
      <c r="N23" s="1063"/>
      <c r="O23" s="1063"/>
      <c r="P23" s="1063"/>
      <c r="Q23" s="1063"/>
      <c r="R23" s="1063"/>
      <c r="S23" s="1063"/>
      <c r="T23" s="1063"/>
      <c r="U23" s="1063"/>
      <c r="V23" s="1063"/>
      <c r="W23" s="1063"/>
      <c r="X23" s="1063"/>
      <c r="Y23" s="1063"/>
      <c r="Z23" s="1063"/>
      <c r="AA23" s="1063"/>
      <c r="AB23" s="1063"/>
      <c r="AC23" s="1063"/>
      <c r="AD23" s="1063"/>
      <c r="AE23" s="1063"/>
      <c r="AF23" s="1063"/>
      <c r="AG23" s="1063"/>
      <c r="AH23" s="1063"/>
      <c r="AI23" s="1063"/>
      <c r="AJ23" s="1063"/>
      <c r="AK23" s="54"/>
      <c r="AT23" s="59"/>
    </row>
    <row r="24" spans="1:46" ht="4.5" customHeight="1">
      <c r="A24" s="192"/>
      <c r="B24" s="233"/>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194"/>
      <c r="AK24" s="54"/>
      <c r="AT24" s="59"/>
    </row>
    <row r="25" spans="1:46" ht="15" customHeight="1">
      <c r="A25" s="192" t="s">
        <v>47</v>
      </c>
      <c r="B25" s="233"/>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194"/>
      <c r="AK25" s="54"/>
      <c r="AT25" s="59"/>
    </row>
    <row r="26" spans="1:46" ht="17.25" customHeight="1">
      <c r="A26" s="203" t="s">
        <v>45</v>
      </c>
      <c r="B26" s="234" t="s">
        <v>281</v>
      </c>
      <c r="C26" s="234"/>
      <c r="D26" s="234"/>
      <c r="E26" s="234"/>
      <c r="F26" s="234"/>
      <c r="G26" s="234"/>
      <c r="H26" s="234"/>
      <c r="I26" s="234"/>
      <c r="J26" s="234"/>
      <c r="K26" s="234"/>
      <c r="L26" s="235"/>
      <c r="M26" s="236" t="s">
        <v>332</v>
      </c>
      <c r="N26" s="1306" t="s">
        <v>333</v>
      </c>
      <c r="O26" s="1307"/>
      <c r="P26" s="1307"/>
      <c r="Q26" s="1307"/>
      <c r="R26" s="1307"/>
      <c r="S26" s="1307"/>
      <c r="T26" s="1307"/>
      <c r="U26" s="1307"/>
      <c r="V26" s="1307"/>
      <c r="W26" s="1307"/>
      <c r="X26" s="1307"/>
      <c r="Y26" s="1307"/>
      <c r="Z26" s="1307"/>
      <c r="AA26" s="1307"/>
      <c r="AB26" s="1307"/>
      <c r="AC26" s="1307"/>
      <c r="AD26" s="1307"/>
      <c r="AE26" s="1307"/>
      <c r="AF26" s="1307"/>
      <c r="AG26" s="1307"/>
      <c r="AH26" s="1307"/>
      <c r="AI26" s="1307"/>
      <c r="AJ26" s="1308"/>
      <c r="AK26" s="54"/>
      <c r="AT26" s="59"/>
    </row>
    <row r="27" spans="1:46" ht="17.25" customHeight="1">
      <c r="A27" s="237" t="s">
        <v>11</v>
      </c>
      <c r="B27" s="234" t="s">
        <v>310</v>
      </c>
      <c r="C27" s="238"/>
      <c r="D27" s="238"/>
      <c r="E27" s="238"/>
      <c r="F27" s="238"/>
      <c r="G27" s="238"/>
      <c r="H27" s="238"/>
      <c r="I27" s="238"/>
      <c r="J27" s="238"/>
      <c r="K27" s="238"/>
      <c r="L27" s="238"/>
      <c r="M27" s="239"/>
      <c r="N27" s="1309"/>
      <c r="O27" s="1310"/>
      <c r="P27" s="1310"/>
      <c r="Q27" s="1310"/>
      <c r="R27" s="1310"/>
      <c r="S27" s="1310"/>
      <c r="T27" s="1310"/>
      <c r="U27" s="1310"/>
      <c r="V27" s="1310"/>
      <c r="W27" s="1310"/>
      <c r="X27" s="1310"/>
      <c r="Y27" s="1310"/>
      <c r="Z27" s="1310"/>
      <c r="AA27" s="1310"/>
      <c r="AB27" s="1310"/>
      <c r="AC27" s="1310"/>
      <c r="AD27" s="1310"/>
      <c r="AE27" s="1310"/>
      <c r="AF27" s="1310"/>
      <c r="AG27" s="1310"/>
      <c r="AH27" s="1310"/>
      <c r="AI27" s="1310"/>
      <c r="AJ27" s="1311"/>
      <c r="AK27" s="54"/>
      <c r="AL27" s="1064" t="s">
        <v>472</v>
      </c>
      <c r="AT27" s="59"/>
    </row>
    <row r="28" spans="1:46" ht="21" customHeight="1" thickBot="1">
      <c r="A28" s="237" t="s">
        <v>35</v>
      </c>
      <c r="B28" s="234" t="s">
        <v>92</v>
      </c>
      <c r="C28" s="238"/>
      <c r="D28" s="1119">
        <f>IF(AD4="","",AD4)</f>
        <v>4</v>
      </c>
      <c r="E28" s="1119"/>
      <c r="F28" s="240" t="s">
        <v>231</v>
      </c>
      <c r="G28" s="238"/>
      <c r="H28" s="238"/>
      <c r="I28" s="238"/>
      <c r="J28" s="238"/>
      <c r="K28" s="238"/>
      <c r="L28" s="238"/>
      <c r="M28" s="238"/>
      <c r="N28" s="238"/>
      <c r="O28" s="238"/>
      <c r="P28" s="238"/>
      <c r="Q28" s="238"/>
      <c r="R28" s="238"/>
      <c r="S28" s="238"/>
      <c r="T28" s="238"/>
      <c r="U28" s="238"/>
      <c r="V28" s="238"/>
      <c r="W28" s="238"/>
      <c r="X28" s="238"/>
      <c r="Y28" s="238"/>
      <c r="Z28" s="238"/>
      <c r="AA28" s="238"/>
      <c r="AB28" s="1120">
        <f>IF('(入力順➁)別紙様式2-2 個表_処遇'!O5="","",'(入力順➁)別紙様式2-2 個表_処遇'!O5)</f>
        <v>54637200</v>
      </c>
      <c r="AC28" s="1121"/>
      <c r="AD28" s="1121"/>
      <c r="AE28" s="1121"/>
      <c r="AF28" s="1121"/>
      <c r="AG28" s="1121"/>
      <c r="AH28" s="1121"/>
      <c r="AI28" s="1122" t="s">
        <v>2</v>
      </c>
      <c r="AJ28" s="1079"/>
      <c r="AK28" s="57"/>
      <c r="AL28" s="1065"/>
      <c r="AT28" s="59"/>
    </row>
    <row r="29" spans="1:46" ht="21" customHeight="1" thickBot="1">
      <c r="A29" s="241" t="s">
        <v>29</v>
      </c>
      <c r="B29" s="242" t="s">
        <v>345</v>
      </c>
      <c r="C29" s="243"/>
      <c r="D29" s="242"/>
      <c r="E29" s="242"/>
      <c r="F29" s="242"/>
      <c r="G29" s="242"/>
      <c r="H29" s="242"/>
      <c r="I29" s="242"/>
      <c r="J29" s="242"/>
      <c r="K29" s="242"/>
      <c r="L29" s="242"/>
      <c r="M29" s="242"/>
      <c r="N29" s="242"/>
      <c r="O29" s="242"/>
      <c r="P29" s="242"/>
      <c r="Q29" s="242"/>
      <c r="R29" s="242"/>
      <c r="S29" s="242"/>
      <c r="T29" s="242"/>
      <c r="U29" s="242"/>
      <c r="V29" s="242"/>
      <c r="W29" s="242"/>
      <c r="X29" s="242"/>
      <c r="Y29" s="242"/>
      <c r="Z29" s="244"/>
      <c r="AA29" s="245" t="s">
        <v>309</v>
      </c>
      <c r="AB29" s="1117">
        <f>IFERROR(AB30-AB31,"")</f>
        <v>55000000</v>
      </c>
      <c r="AC29" s="1118"/>
      <c r="AD29" s="1118"/>
      <c r="AE29" s="1118"/>
      <c r="AF29" s="1118"/>
      <c r="AG29" s="1118"/>
      <c r="AH29" s="1118"/>
      <c r="AI29" s="1078" t="s">
        <v>2</v>
      </c>
      <c r="AJ29" s="1079"/>
      <c r="AK29" s="54" t="s">
        <v>257</v>
      </c>
      <c r="AL29" s="61" t="str">
        <f>IF(AB28="","",IF(AB29="","",IF(AB29&gt;AB28,"○","☓")))</f>
        <v>○</v>
      </c>
      <c r="AM29" s="62" t="s">
        <v>258</v>
      </c>
      <c r="AN29" s="63"/>
      <c r="AO29" s="63"/>
      <c r="AP29" s="63"/>
      <c r="AQ29" s="63"/>
      <c r="AR29" s="63"/>
      <c r="AS29" s="63"/>
      <c r="AT29" s="64"/>
    </row>
    <row r="30" spans="1:46" ht="21" customHeight="1" thickBot="1">
      <c r="A30" s="246"/>
      <c r="B30" s="1135" t="s">
        <v>312</v>
      </c>
      <c r="C30" s="1136"/>
      <c r="D30" s="1136"/>
      <c r="E30" s="1136"/>
      <c r="F30" s="1136"/>
      <c r="G30" s="1136"/>
      <c r="H30" s="1136"/>
      <c r="I30" s="1136"/>
      <c r="J30" s="1136"/>
      <c r="K30" s="1136"/>
      <c r="L30" s="1136"/>
      <c r="M30" s="1136"/>
      <c r="N30" s="1136"/>
      <c r="O30" s="1136"/>
      <c r="P30" s="1136"/>
      <c r="Q30" s="1136"/>
      <c r="R30" s="1136"/>
      <c r="S30" s="1136"/>
      <c r="T30" s="1136"/>
      <c r="U30" s="1136"/>
      <c r="V30" s="1136"/>
      <c r="W30" s="1136"/>
      <c r="X30" s="1136"/>
      <c r="Y30" s="1136"/>
      <c r="Z30" s="1136"/>
      <c r="AA30" s="1136"/>
      <c r="AB30" s="1137">
        <v>343000000</v>
      </c>
      <c r="AC30" s="1138"/>
      <c r="AD30" s="1138"/>
      <c r="AE30" s="1138"/>
      <c r="AF30" s="1138"/>
      <c r="AG30" s="1138"/>
      <c r="AH30" s="1139"/>
      <c r="AI30" s="1082" t="s">
        <v>2</v>
      </c>
      <c r="AJ30" s="1083"/>
      <c r="AK30" s="54"/>
      <c r="AT30" s="59"/>
    </row>
    <row r="31" spans="1:46" ht="21" customHeight="1" thickBot="1">
      <c r="A31" s="247"/>
      <c r="B31" s="1132" t="s">
        <v>346</v>
      </c>
      <c r="C31" s="1133"/>
      <c r="D31" s="1133"/>
      <c r="E31" s="1133"/>
      <c r="F31" s="1133"/>
      <c r="G31" s="1133"/>
      <c r="H31" s="1133"/>
      <c r="I31" s="1133"/>
      <c r="J31" s="1133"/>
      <c r="K31" s="1133"/>
      <c r="L31" s="1133"/>
      <c r="M31" s="1133"/>
      <c r="N31" s="1133"/>
      <c r="O31" s="1133"/>
      <c r="P31" s="1133"/>
      <c r="Q31" s="1133"/>
      <c r="R31" s="1133"/>
      <c r="S31" s="1133"/>
      <c r="T31" s="1133"/>
      <c r="U31" s="1133"/>
      <c r="V31" s="1133"/>
      <c r="W31" s="1133"/>
      <c r="X31" s="1133"/>
      <c r="Y31" s="1133"/>
      <c r="Z31" s="1133"/>
      <c r="AA31" s="1134"/>
      <c r="AB31" s="1152">
        <f>IF((AB32-AB33-AB34-AB35)=0,"",(AB32-AB33-AB34-AB35))</f>
        <v>288000000</v>
      </c>
      <c r="AC31" s="1153"/>
      <c r="AD31" s="1153"/>
      <c r="AE31" s="1153"/>
      <c r="AF31" s="1153"/>
      <c r="AG31" s="1153"/>
      <c r="AH31" s="1153"/>
      <c r="AI31" s="1154" t="s">
        <v>2</v>
      </c>
      <c r="AJ31" s="1155"/>
      <c r="AK31" s="54"/>
      <c r="AT31" s="59"/>
    </row>
    <row r="32" spans="1:46" ht="21" customHeight="1" thickBot="1">
      <c r="A32" s="248"/>
      <c r="B32" s="1317"/>
      <c r="C32" s="249" t="s">
        <v>232</v>
      </c>
      <c r="D32" s="249"/>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1137">
        <v>358500000</v>
      </c>
      <c r="AC32" s="1138"/>
      <c r="AD32" s="1138"/>
      <c r="AE32" s="1138"/>
      <c r="AF32" s="1138"/>
      <c r="AG32" s="1138"/>
      <c r="AH32" s="1139"/>
      <c r="AI32" s="1087" t="s">
        <v>2</v>
      </c>
      <c r="AJ32" s="1088"/>
      <c r="AK32" s="57"/>
      <c r="AT32" s="59"/>
    </row>
    <row r="33" spans="1:46" ht="21" customHeight="1" thickBot="1">
      <c r="A33" s="248"/>
      <c r="B33" s="1317"/>
      <c r="C33" s="251" t="s">
        <v>319</v>
      </c>
      <c r="D33" s="251"/>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1137">
        <v>54500000</v>
      </c>
      <c r="AC33" s="1179"/>
      <c r="AD33" s="1179"/>
      <c r="AE33" s="1179"/>
      <c r="AF33" s="1179"/>
      <c r="AG33" s="1179"/>
      <c r="AH33" s="1180"/>
      <c r="AI33" s="1082" t="s">
        <v>2</v>
      </c>
      <c r="AJ33" s="1083"/>
      <c r="AK33" s="57"/>
      <c r="AT33" s="59"/>
    </row>
    <row r="34" spans="1:46" ht="21" customHeight="1" thickBot="1">
      <c r="A34" s="248"/>
      <c r="B34" s="1317"/>
      <c r="C34" s="251" t="s">
        <v>347</v>
      </c>
      <c r="D34" s="251"/>
      <c r="E34" s="252"/>
      <c r="F34" s="252"/>
      <c r="G34" s="252"/>
      <c r="H34" s="252"/>
      <c r="I34" s="252"/>
      <c r="J34" s="252"/>
      <c r="K34" s="252"/>
      <c r="L34" s="252"/>
      <c r="M34" s="252"/>
      <c r="N34" s="252"/>
      <c r="O34" s="252"/>
      <c r="P34" s="252"/>
      <c r="Q34" s="252"/>
      <c r="R34" s="252"/>
      <c r="S34" s="252"/>
      <c r="T34" s="252"/>
      <c r="U34" s="253"/>
      <c r="V34" s="254"/>
      <c r="W34" s="254"/>
      <c r="X34" s="254"/>
      <c r="Y34" s="254"/>
      <c r="Z34" s="255"/>
      <c r="AA34" s="255"/>
      <c r="AB34" s="1321">
        <v>16000000</v>
      </c>
      <c r="AC34" s="1322"/>
      <c r="AD34" s="1322"/>
      <c r="AE34" s="1322"/>
      <c r="AF34" s="1322"/>
      <c r="AG34" s="1322"/>
      <c r="AH34" s="1323"/>
      <c r="AI34" s="1082" t="s">
        <v>2</v>
      </c>
      <c r="AJ34" s="1083"/>
      <c r="AK34" s="57"/>
      <c r="AT34" s="59"/>
    </row>
    <row r="35" spans="1:46" ht="21" customHeight="1" thickBot="1">
      <c r="A35" s="256"/>
      <c r="B35" s="257"/>
      <c r="C35" s="258" t="s">
        <v>311</v>
      </c>
      <c r="D35" s="258"/>
      <c r="E35" s="259"/>
      <c r="F35" s="259"/>
      <c r="G35" s="259"/>
      <c r="H35" s="259"/>
      <c r="I35" s="259"/>
      <c r="J35" s="259"/>
      <c r="K35" s="259"/>
      <c r="L35" s="259"/>
      <c r="M35" s="252"/>
      <c r="N35" s="252"/>
      <c r="O35" s="252"/>
      <c r="P35" s="252"/>
      <c r="Q35" s="252"/>
      <c r="R35" s="252"/>
      <c r="S35" s="252"/>
      <c r="T35" s="252"/>
      <c r="U35" s="253"/>
      <c r="V35" s="254"/>
      <c r="W35" s="254"/>
      <c r="X35" s="254"/>
      <c r="Y35" s="254"/>
      <c r="Z35" s="255"/>
      <c r="AA35" s="255"/>
      <c r="AB35" s="1174"/>
      <c r="AC35" s="1175"/>
      <c r="AD35" s="1175"/>
      <c r="AE35" s="1175"/>
      <c r="AF35" s="1175"/>
      <c r="AG35" s="1175"/>
      <c r="AH35" s="1176"/>
      <c r="AI35" s="1177" t="s">
        <v>191</v>
      </c>
      <c r="AJ35" s="1178"/>
      <c r="AK35" s="57"/>
      <c r="AT35" s="59"/>
    </row>
    <row r="36" spans="1:46" s="56" customFormat="1" ht="21" customHeight="1" thickBot="1">
      <c r="A36" s="203" t="s">
        <v>93</v>
      </c>
      <c r="B36" s="1312" t="s">
        <v>16</v>
      </c>
      <c r="C36" s="1312"/>
      <c r="D36" s="1312"/>
      <c r="E36" s="1312"/>
      <c r="F36" s="1312"/>
      <c r="G36" s="1312"/>
      <c r="H36" s="1312"/>
      <c r="I36" s="1312"/>
      <c r="J36" s="1312"/>
      <c r="K36" s="1312"/>
      <c r="L36" s="1313"/>
      <c r="M36" s="260"/>
      <c r="N36" s="261" t="s">
        <v>34</v>
      </c>
      <c r="O36" s="261"/>
      <c r="P36" s="1158">
        <v>4</v>
      </c>
      <c r="Q36" s="1158"/>
      <c r="R36" s="261" t="s">
        <v>12</v>
      </c>
      <c r="S36" s="1158">
        <v>4</v>
      </c>
      <c r="T36" s="1158"/>
      <c r="U36" s="261" t="s">
        <v>13</v>
      </c>
      <c r="V36" s="1157" t="s">
        <v>14</v>
      </c>
      <c r="W36" s="1157"/>
      <c r="X36" s="261" t="s">
        <v>34</v>
      </c>
      <c r="Y36" s="261"/>
      <c r="Z36" s="1158">
        <v>5</v>
      </c>
      <c r="AA36" s="1158"/>
      <c r="AB36" s="261" t="s">
        <v>12</v>
      </c>
      <c r="AC36" s="1158">
        <v>3</v>
      </c>
      <c r="AD36" s="1158"/>
      <c r="AE36" s="261" t="s">
        <v>13</v>
      </c>
      <c r="AF36" s="261"/>
      <c r="AG36" s="261"/>
      <c r="AH36" s="1157"/>
      <c r="AI36" s="1157"/>
      <c r="AJ36" s="262"/>
      <c r="AK36" s="57"/>
    </row>
    <row r="37" spans="1:46" ht="6.75" customHeight="1">
      <c r="A37" s="263"/>
      <c r="B37" s="264"/>
      <c r="C37" s="264"/>
      <c r="D37" s="264"/>
      <c r="E37" s="264"/>
      <c r="F37" s="264"/>
      <c r="G37" s="264"/>
      <c r="H37" s="264"/>
      <c r="I37" s="264"/>
      <c r="J37" s="264"/>
      <c r="K37" s="264"/>
      <c r="L37" s="264"/>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6"/>
      <c r="AK37" s="54"/>
      <c r="AT37" s="59"/>
    </row>
    <row r="38" spans="1:46" ht="13.5" customHeight="1">
      <c r="A38" s="267" t="s">
        <v>107</v>
      </c>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9"/>
      <c r="AK38" s="54"/>
      <c r="AT38" s="59"/>
    </row>
    <row r="39" spans="1:46" ht="24" customHeight="1">
      <c r="A39" s="270" t="s">
        <v>108</v>
      </c>
      <c r="B39" s="1116" t="s">
        <v>487</v>
      </c>
      <c r="C39" s="1116"/>
      <c r="D39" s="1116"/>
      <c r="E39" s="1116"/>
      <c r="F39" s="1116"/>
      <c r="G39" s="1116"/>
      <c r="H39" s="1116"/>
      <c r="I39" s="1116"/>
      <c r="J39" s="1116"/>
      <c r="K39" s="1116"/>
      <c r="L39" s="1116"/>
      <c r="M39" s="1116"/>
      <c r="N39" s="1116"/>
      <c r="O39" s="1116"/>
      <c r="P39" s="1116"/>
      <c r="Q39" s="1116"/>
      <c r="R39" s="1116"/>
      <c r="S39" s="1116"/>
      <c r="T39" s="1116"/>
      <c r="U39" s="1116"/>
      <c r="V39" s="1116"/>
      <c r="W39" s="1116"/>
      <c r="X39" s="1116"/>
      <c r="Y39" s="1116"/>
      <c r="Z39" s="1116"/>
      <c r="AA39" s="1116"/>
      <c r="AB39" s="1116"/>
      <c r="AC39" s="1116"/>
      <c r="AD39" s="1116"/>
      <c r="AE39" s="1116"/>
      <c r="AF39" s="1116"/>
      <c r="AG39" s="1116"/>
      <c r="AH39" s="1116"/>
      <c r="AI39" s="1116"/>
      <c r="AJ39" s="1116"/>
      <c r="AK39" s="54"/>
      <c r="AL39" s="60"/>
      <c r="AM39" s="60"/>
      <c r="AN39" s="60"/>
      <c r="AO39" s="60"/>
      <c r="AP39" s="60"/>
      <c r="AQ39" s="60"/>
      <c r="AR39" s="60"/>
      <c r="AS39" s="60"/>
      <c r="AT39" s="66"/>
    </row>
    <row r="40" spans="1:46" ht="76.5" customHeight="1">
      <c r="A40" s="270" t="s">
        <v>108</v>
      </c>
      <c r="B40" s="1141" t="s">
        <v>520</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54"/>
      <c r="AT40" s="59"/>
    </row>
    <row r="41" spans="1:46" s="60" customFormat="1" ht="34.5" customHeight="1">
      <c r="A41" s="270" t="s">
        <v>108</v>
      </c>
      <c r="B41" s="1141" t="s">
        <v>348</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54"/>
      <c r="AT41" s="66"/>
    </row>
    <row r="42" spans="1:46" s="60" customFormat="1" ht="41.25" customHeight="1">
      <c r="A42" s="270" t="s">
        <v>108</v>
      </c>
      <c r="B42" s="1140" t="s">
        <v>343</v>
      </c>
      <c r="C42" s="1140"/>
      <c r="D42" s="1140"/>
      <c r="E42" s="1140"/>
      <c r="F42" s="1140"/>
      <c r="G42" s="1140"/>
      <c r="H42" s="1140"/>
      <c r="I42" s="1140"/>
      <c r="J42" s="1140"/>
      <c r="K42" s="1140"/>
      <c r="L42" s="1140"/>
      <c r="M42" s="1140"/>
      <c r="N42" s="1140"/>
      <c r="O42" s="1140"/>
      <c r="P42" s="1140"/>
      <c r="Q42" s="1140"/>
      <c r="R42" s="1140"/>
      <c r="S42" s="1140"/>
      <c r="T42" s="1140"/>
      <c r="U42" s="1140"/>
      <c r="V42" s="1140"/>
      <c r="W42" s="1140"/>
      <c r="X42" s="1140"/>
      <c r="Y42" s="1140"/>
      <c r="Z42" s="1140"/>
      <c r="AA42" s="1140"/>
      <c r="AB42" s="1140"/>
      <c r="AC42" s="1140"/>
      <c r="AD42" s="1140"/>
      <c r="AE42" s="1140"/>
      <c r="AF42" s="1140"/>
      <c r="AG42" s="1140"/>
      <c r="AH42" s="1140"/>
      <c r="AI42" s="1140"/>
      <c r="AJ42" s="1140"/>
      <c r="AK42" s="54"/>
      <c r="AT42" s="66"/>
    </row>
    <row r="43" spans="1:46" s="60" customFormat="1" ht="4.5" customHeight="1">
      <c r="A43" s="270"/>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2"/>
      <c r="AK43" s="54"/>
      <c r="AT43" s="66"/>
    </row>
    <row r="44" spans="1:46" ht="15" customHeight="1">
      <c r="A44" s="192" t="s">
        <v>46</v>
      </c>
      <c r="B44" s="233"/>
      <c r="C44" s="231"/>
      <c r="D44" s="231"/>
      <c r="E44" s="231"/>
      <c r="F44" s="231"/>
      <c r="G44" s="231"/>
      <c r="H44" s="231"/>
      <c r="I44" s="231"/>
      <c r="J44" s="231"/>
      <c r="K44" s="231"/>
      <c r="L44" s="231"/>
      <c r="M44" s="231"/>
      <c r="N44" s="231"/>
      <c r="O44" s="231"/>
      <c r="P44" s="231"/>
      <c r="Q44" s="231"/>
      <c r="R44" s="231"/>
      <c r="S44" s="231"/>
      <c r="T44" s="231"/>
      <c r="U44" s="231"/>
      <c r="V44" s="231"/>
      <c r="W44" s="231"/>
      <c r="X44" s="231"/>
      <c r="Y44" s="273"/>
      <c r="Z44" s="231"/>
      <c r="AA44" s="231"/>
      <c r="AB44" s="231"/>
      <c r="AC44" s="231"/>
      <c r="AD44" s="231"/>
      <c r="AE44" s="231"/>
      <c r="AF44" s="231"/>
      <c r="AG44" s="231"/>
      <c r="AH44" s="231"/>
      <c r="AI44" s="231"/>
      <c r="AJ44" s="194"/>
      <c r="AK44" s="54"/>
      <c r="AT44" s="59"/>
    </row>
    <row r="45" spans="1:46" ht="17.25" customHeight="1">
      <c r="A45" s="203" t="s">
        <v>10</v>
      </c>
      <c r="B45" s="1080" t="s">
        <v>282</v>
      </c>
      <c r="C45" s="1080"/>
      <c r="D45" s="1080"/>
      <c r="E45" s="1080"/>
      <c r="F45" s="1080"/>
      <c r="G45" s="1080"/>
      <c r="H45" s="1080"/>
      <c r="I45" s="1080"/>
      <c r="J45" s="1080"/>
      <c r="K45" s="1080"/>
      <c r="L45" s="274" t="s">
        <v>77</v>
      </c>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6"/>
      <c r="AK45" s="54"/>
      <c r="AT45" s="59"/>
    </row>
    <row r="46" spans="1:46" ht="17.25" customHeight="1">
      <c r="A46" s="203" t="s">
        <v>11</v>
      </c>
      <c r="B46" s="1156" t="s">
        <v>85</v>
      </c>
      <c r="C46" s="1156"/>
      <c r="D46" s="1156"/>
      <c r="E46" s="1156"/>
      <c r="F46" s="1156"/>
      <c r="G46" s="1156"/>
      <c r="H46" s="1156"/>
      <c r="I46" s="1156"/>
      <c r="J46" s="1156"/>
      <c r="K46" s="1156"/>
      <c r="L46" s="274"/>
      <c r="M46" s="1149" t="s">
        <v>164</v>
      </c>
      <c r="N46" s="1150"/>
      <c r="O46" s="1150"/>
      <c r="P46" s="1150"/>
      <c r="Q46" s="1150"/>
      <c r="R46" s="1150"/>
      <c r="S46" s="1150"/>
      <c r="T46" s="1150"/>
      <c r="U46" s="1150"/>
      <c r="V46" s="1150"/>
      <c r="W46" s="1150"/>
      <c r="X46" s="1150"/>
      <c r="Y46" s="1150"/>
      <c r="Z46" s="1150"/>
      <c r="AA46" s="1150"/>
      <c r="AB46" s="1150"/>
      <c r="AC46" s="1150"/>
      <c r="AD46" s="1150"/>
      <c r="AE46" s="1150"/>
      <c r="AF46" s="1150"/>
      <c r="AG46" s="1150"/>
      <c r="AH46" s="1150"/>
      <c r="AI46" s="1150"/>
      <c r="AJ46" s="1151"/>
      <c r="AK46" s="54"/>
      <c r="AL46" s="67"/>
      <c r="AT46" s="59"/>
    </row>
    <row r="47" spans="1:46" ht="26.25" customHeight="1">
      <c r="A47" s="277" t="s">
        <v>35</v>
      </c>
      <c r="B47" s="1081" t="s">
        <v>403</v>
      </c>
      <c r="C47" s="1081"/>
      <c r="D47" s="1081"/>
      <c r="E47" s="1081"/>
      <c r="F47" s="1081"/>
      <c r="G47" s="1081"/>
      <c r="H47" s="1081"/>
      <c r="I47" s="1081"/>
      <c r="J47" s="1081"/>
      <c r="K47" s="1081"/>
      <c r="L47" s="274"/>
      <c r="M47" s="1149"/>
      <c r="N47" s="1150"/>
      <c r="O47" s="1150"/>
      <c r="P47" s="1150"/>
      <c r="Q47" s="1150"/>
      <c r="R47" s="1150"/>
      <c r="S47" s="1150"/>
      <c r="T47" s="1150"/>
      <c r="U47" s="1150"/>
      <c r="V47" s="1150"/>
      <c r="W47" s="1150"/>
      <c r="X47" s="1150"/>
      <c r="Y47" s="1150"/>
      <c r="Z47" s="1150"/>
      <c r="AA47" s="1150"/>
      <c r="AB47" s="1150"/>
      <c r="AC47" s="1150"/>
      <c r="AD47" s="1150"/>
      <c r="AE47" s="1150"/>
      <c r="AF47" s="1150"/>
      <c r="AG47" s="1150"/>
      <c r="AH47" s="1150"/>
      <c r="AI47" s="1150"/>
      <c r="AJ47" s="1151"/>
      <c r="AK47" s="54"/>
      <c r="AL47" s="67"/>
      <c r="AT47" s="59"/>
    </row>
    <row r="48" spans="1:46" ht="17.25" customHeight="1">
      <c r="A48" s="237" t="s">
        <v>29</v>
      </c>
      <c r="B48" s="1080" t="s">
        <v>313</v>
      </c>
      <c r="C48" s="1080"/>
      <c r="D48" s="1080"/>
      <c r="E48" s="1080"/>
      <c r="F48" s="1080"/>
      <c r="G48" s="1080"/>
      <c r="H48" s="1080"/>
      <c r="I48" s="1080"/>
      <c r="J48" s="1080"/>
      <c r="K48" s="1080"/>
      <c r="L48" s="274"/>
      <c r="M48" s="278"/>
      <c r="N48" s="278"/>
      <c r="O48" s="278"/>
      <c r="P48" s="278"/>
      <c r="Q48" s="278"/>
      <c r="R48" s="278"/>
      <c r="S48" s="278"/>
      <c r="T48" s="278"/>
      <c r="U48" s="278"/>
      <c r="V48" s="278"/>
      <c r="W48" s="278"/>
      <c r="X48" s="278"/>
      <c r="Y48" s="278"/>
      <c r="Z48" s="278"/>
      <c r="AA48" s="278"/>
      <c r="AB48" s="279"/>
      <c r="AC48" s="279"/>
      <c r="AD48" s="279"/>
      <c r="AE48" s="279"/>
      <c r="AF48" s="279"/>
      <c r="AG48" s="279"/>
      <c r="AH48" s="279"/>
      <c r="AI48" s="279"/>
      <c r="AJ48" s="280"/>
      <c r="AK48" s="54"/>
      <c r="AL48" s="1064" t="s">
        <v>473</v>
      </c>
      <c r="AT48" s="59"/>
    </row>
    <row r="49" spans="1:52" ht="21" customHeight="1" thickBot="1">
      <c r="A49" s="281" t="s">
        <v>99</v>
      </c>
      <c r="B49" s="282" t="s">
        <v>34</v>
      </c>
      <c r="C49" s="282"/>
      <c r="D49" s="1075">
        <f>IF(AD4="","",AD4)</f>
        <v>4</v>
      </c>
      <c r="E49" s="1075"/>
      <c r="F49" s="282" t="s">
        <v>349</v>
      </c>
      <c r="G49" s="282"/>
      <c r="H49" s="282"/>
      <c r="I49" s="282"/>
      <c r="J49" s="282"/>
      <c r="K49" s="282"/>
      <c r="L49" s="273"/>
      <c r="M49" s="282"/>
      <c r="N49" s="282"/>
      <c r="O49" s="283"/>
      <c r="P49" s="283"/>
      <c r="Q49" s="282"/>
      <c r="R49" s="283"/>
      <c r="S49" s="283"/>
      <c r="T49" s="284"/>
      <c r="U49" s="282"/>
      <c r="V49" s="282"/>
      <c r="W49" s="243"/>
      <c r="X49" s="282"/>
      <c r="Y49" s="285"/>
      <c r="Z49" s="286"/>
      <c r="AA49" s="286"/>
      <c r="AB49" s="1076">
        <f>IF('(入力順➁)別紙様式2-3 個表_特定'!O5="","",'(入力順➁)別紙様式2-3 個表_特定'!O5)</f>
        <v>19158216</v>
      </c>
      <c r="AC49" s="1077"/>
      <c r="AD49" s="1077"/>
      <c r="AE49" s="1077"/>
      <c r="AF49" s="1077"/>
      <c r="AG49" s="1077"/>
      <c r="AH49" s="1077"/>
      <c r="AI49" s="1078" t="s">
        <v>2</v>
      </c>
      <c r="AJ49" s="1079"/>
      <c r="AK49" s="57"/>
      <c r="AL49" s="1065"/>
      <c r="AT49" s="59"/>
    </row>
    <row r="50" spans="1:52" ht="21" customHeight="1" thickBot="1">
      <c r="A50" s="277" t="s">
        <v>38</v>
      </c>
      <c r="B50" s="242" t="s">
        <v>217</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4"/>
      <c r="AA50" s="245" t="s">
        <v>314</v>
      </c>
      <c r="AB50" s="1117">
        <f>IFERROR(AB51-AB52,"")</f>
        <v>19400000</v>
      </c>
      <c r="AC50" s="1118"/>
      <c r="AD50" s="1118"/>
      <c r="AE50" s="1118"/>
      <c r="AF50" s="1118"/>
      <c r="AG50" s="1118"/>
      <c r="AH50" s="1118"/>
      <c r="AI50" s="1078" t="s">
        <v>2</v>
      </c>
      <c r="AJ50" s="1079"/>
      <c r="AK50" s="54" t="s">
        <v>257</v>
      </c>
      <c r="AL50" s="61" t="str">
        <f>IF(AB49="","",IF(AB50="","",IF(AB50&gt;AB49,"○","☓")))</f>
        <v>○</v>
      </c>
      <c r="AM50" s="62" t="s">
        <v>258</v>
      </c>
      <c r="AN50" s="63"/>
      <c r="AO50" s="63"/>
      <c r="AP50" s="63"/>
      <c r="AQ50" s="63"/>
      <c r="AR50" s="63"/>
      <c r="AS50" s="63"/>
      <c r="AT50" s="64"/>
    </row>
    <row r="51" spans="1:52" ht="21" customHeight="1" thickBot="1">
      <c r="A51" s="246"/>
      <c r="B51" s="287" t="s">
        <v>233</v>
      </c>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1084">
        <v>385400000</v>
      </c>
      <c r="AC51" s="1085"/>
      <c r="AD51" s="1085"/>
      <c r="AE51" s="1085"/>
      <c r="AF51" s="1085"/>
      <c r="AG51" s="1085"/>
      <c r="AH51" s="1086"/>
      <c r="AI51" s="1082" t="s">
        <v>2</v>
      </c>
      <c r="AJ51" s="1083"/>
      <c r="AK51" s="54"/>
      <c r="AT51" s="59"/>
    </row>
    <row r="52" spans="1:52" ht="21" customHeight="1" thickBot="1">
      <c r="A52" s="281"/>
      <c r="B52" s="1143" t="s">
        <v>350</v>
      </c>
      <c r="C52" s="1144"/>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5"/>
      <c r="AB52" s="1152">
        <f>IF((AB53-AB54-AB55-AB56)=0,"",(AB53-AB54-AB55-AB56))</f>
        <v>366000000</v>
      </c>
      <c r="AC52" s="1153"/>
      <c r="AD52" s="1153"/>
      <c r="AE52" s="1153"/>
      <c r="AF52" s="1153"/>
      <c r="AG52" s="1153"/>
      <c r="AH52" s="1153"/>
      <c r="AI52" s="1154" t="s">
        <v>2</v>
      </c>
      <c r="AJ52" s="1155"/>
      <c r="AK52" s="54"/>
      <c r="AL52" s="70"/>
      <c r="AT52" s="59"/>
    </row>
    <row r="53" spans="1:52" ht="21" customHeight="1" thickBot="1">
      <c r="A53" s="281"/>
      <c r="B53" s="289"/>
      <c r="C53" s="290" t="s">
        <v>234</v>
      </c>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1084">
        <v>439500000</v>
      </c>
      <c r="AC53" s="1085"/>
      <c r="AD53" s="1085"/>
      <c r="AE53" s="1085"/>
      <c r="AF53" s="1085"/>
      <c r="AG53" s="1085"/>
      <c r="AH53" s="1086"/>
      <c r="AI53" s="1087" t="s">
        <v>2</v>
      </c>
      <c r="AJ53" s="1088"/>
      <c r="AK53" s="57"/>
      <c r="AT53" s="59"/>
    </row>
    <row r="54" spans="1:52" ht="21" customHeight="1" thickBot="1">
      <c r="A54" s="281"/>
      <c r="B54" s="291"/>
      <c r="C54" s="290" t="s">
        <v>319</v>
      </c>
      <c r="D54" s="25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1084">
        <v>54500000</v>
      </c>
      <c r="AC54" s="1085"/>
      <c r="AD54" s="1085"/>
      <c r="AE54" s="1085"/>
      <c r="AF54" s="1085"/>
      <c r="AG54" s="1085"/>
      <c r="AH54" s="1086"/>
      <c r="AI54" s="1082" t="s">
        <v>2</v>
      </c>
      <c r="AJ54" s="1083"/>
      <c r="AK54" s="57"/>
      <c r="AT54" s="59"/>
    </row>
    <row r="55" spans="1:52" ht="21" customHeight="1" thickBot="1">
      <c r="A55" s="248"/>
      <c r="B55" s="292"/>
      <c r="C55" s="253" t="s">
        <v>320</v>
      </c>
      <c r="D55" s="251"/>
      <c r="E55" s="252"/>
      <c r="F55" s="252"/>
      <c r="G55" s="252"/>
      <c r="H55" s="252"/>
      <c r="I55" s="252"/>
      <c r="J55" s="252"/>
      <c r="K55" s="252"/>
      <c r="L55" s="252"/>
      <c r="M55" s="252"/>
      <c r="N55" s="252"/>
      <c r="O55" s="252"/>
      <c r="P55" s="252"/>
      <c r="Q55" s="252"/>
      <c r="R55" s="252"/>
      <c r="S55" s="252"/>
      <c r="T55" s="252"/>
      <c r="U55" s="253"/>
      <c r="V55" s="254"/>
      <c r="W55" s="254"/>
      <c r="X55" s="254"/>
      <c r="Y55" s="254"/>
      <c r="Z55" s="255"/>
      <c r="AA55" s="255"/>
      <c r="AB55" s="1159">
        <v>19000000</v>
      </c>
      <c r="AC55" s="1160"/>
      <c r="AD55" s="1160"/>
      <c r="AE55" s="1160"/>
      <c r="AF55" s="1160"/>
      <c r="AG55" s="1160"/>
      <c r="AH55" s="1161"/>
      <c r="AI55" s="1082" t="s">
        <v>2</v>
      </c>
      <c r="AJ55" s="1083"/>
      <c r="AK55" s="57"/>
      <c r="AL55" s="70"/>
      <c r="AT55" s="59"/>
    </row>
    <row r="56" spans="1:52" ht="21" customHeight="1" thickBot="1">
      <c r="A56" s="256"/>
      <c r="B56" s="293"/>
      <c r="C56" s="253" t="s">
        <v>311</v>
      </c>
      <c r="D56" s="258"/>
      <c r="E56" s="259"/>
      <c r="F56" s="259"/>
      <c r="G56" s="259"/>
      <c r="H56" s="259"/>
      <c r="I56" s="259"/>
      <c r="J56" s="259"/>
      <c r="K56" s="259"/>
      <c r="L56" s="259"/>
      <c r="M56" s="252"/>
      <c r="N56" s="252"/>
      <c r="O56" s="252"/>
      <c r="P56" s="252"/>
      <c r="Q56" s="252"/>
      <c r="R56" s="252"/>
      <c r="S56" s="252"/>
      <c r="T56" s="252"/>
      <c r="U56" s="253"/>
      <c r="V56" s="254"/>
      <c r="W56" s="254"/>
      <c r="X56" s="254"/>
      <c r="Y56" s="254"/>
      <c r="Z56" s="255"/>
      <c r="AA56" s="255"/>
      <c r="AB56" s="1089"/>
      <c r="AC56" s="1090"/>
      <c r="AD56" s="1090"/>
      <c r="AE56" s="1090"/>
      <c r="AF56" s="1090"/>
      <c r="AG56" s="1090"/>
      <c r="AH56" s="1091"/>
      <c r="AI56" s="1092" t="s">
        <v>191</v>
      </c>
      <c r="AJ56" s="1093"/>
      <c r="AK56" s="57"/>
      <c r="AL56" s="70"/>
      <c r="AT56" s="59"/>
    </row>
    <row r="57" spans="1:52" ht="24" customHeight="1" thickBot="1">
      <c r="A57" s="294" t="s">
        <v>18</v>
      </c>
      <c r="B57" s="275" t="s">
        <v>105</v>
      </c>
      <c r="C57" s="275"/>
      <c r="D57" s="275"/>
      <c r="E57" s="275"/>
      <c r="F57" s="275"/>
      <c r="G57" s="275"/>
      <c r="H57" s="275"/>
      <c r="I57" s="275"/>
      <c r="J57" s="275"/>
      <c r="K57" s="275"/>
      <c r="L57" s="295"/>
      <c r="M57" s="295"/>
      <c r="N57" s="275"/>
      <c r="O57" s="275"/>
      <c r="P57" s="296"/>
      <c r="Q57" s="296"/>
      <c r="R57" s="297"/>
      <c r="S57" s="1072" t="s">
        <v>141</v>
      </c>
      <c r="T57" s="1073"/>
      <c r="U57" s="1073"/>
      <c r="V57" s="1073"/>
      <c r="W57" s="1073"/>
      <c r="X57" s="1074"/>
      <c r="Y57" s="1168" t="s">
        <v>315</v>
      </c>
      <c r="Z57" s="1169"/>
      <c r="AA57" s="1169"/>
      <c r="AB57" s="1169"/>
      <c r="AC57" s="1169"/>
      <c r="AD57" s="1170"/>
      <c r="AE57" s="1168" t="s">
        <v>142</v>
      </c>
      <c r="AF57" s="1169"/>
      <c r="AG57" s="1169"/>
      <c r="AH57" s="1169"/>
      <c r="AI57" s="1169"/>
      <c r="AJ57" s="1170"/>
      <c r="AL57" s="71"/>
      <c r="AM57" s="883" t="s">
        <v>216</v>
      </c>
      <c r="AT57" s="59"/>
    </row>
    <row r="58" spans="1:52" ht="21.75" customHeight="1" thickBot="1">
      <c r="A58" s="1067"/>
      <c r="B58" s="1146" t="s">
        <v>351</v>
      </c>
      <c r="C58" s="1147"/>
      <c r="D58" s="1147"/>
      <c r="E58" s="1147"/>
      <c r="F58" s="1147"/>
      <c r="G58" s="1147"/>
      <c r="H58" s="1147"/>
      <c r="I58" s="1147"/>
      <c r="J58" s="1147"/>
      <c r="K58" s="1147"/>
      <c r="L58" s="1147"/>
      <c r="M58" s="1147"/>
      <c r="N58" s="1147"/>
      <c r="O58" s="1147"/>
      <c r="P58" s="1147"/>
      <c r="Q58" s="1147"/>
      <c r="R58" s="1148"/>
      <c r="S58" s="1171">
        <v>51000000</v>
      </c>
      <c r="T58" s="1172"/>
      <c r="U58" s="1172"/>
      <c r="V58" s="1172"/>
      <c r="W58" s="1173"/>
      <c r="X58" s="298" t="s">
        <v>274</v>
      </c>
      <c r="Y58" s="1171">
        <v>235000000</v>
      </c>
      <c r="Z58" s="1172"/>
      <c r="AA58" s="1172"/>
      <c r="AB58" s="1172"/>
      <c r="AC58" s="1173"/>
      <c r="AD58" s="299" t="s">
        <v>274</v>
      </c>
      <c r="AE58" s="1171">
        <v>80000000</v>
      </c>
      <c r="AF58" s="1172"/>
      <c r="AG58" s="1172"/>
      <c r="AH58" s="1172"/>
      <c r="AI58" s="1173"/>
      <c r="AJ58" s="300" t="s">
        <v>2</v>
      </c>
      <c r="AM58" s="883" t="s">
        <v>154</v>
      </c>
      <c r="AU58" s="59"/>
    </row>
    <row r="59" spans="1:52" ht="21.75" customHeight="1" thickBot="1">
      <c r="A59" s="1067"/>
      <c r="B59" s="301" t="s">
        <v>352</v>
      </c>
      <c r="C59" s="302"/>
      <c r="D59" s="302"/>
      <c r="E59" s="302"/>
      <c r="F59" s="302"/>
      <c r="G59" s="302"/>
      <c r="H59" s="302"/>
      <c r="I59" s="302"/>
      <c r="J59" s="302"/>
      <c r="K59" s="302"/>
      <c r="L59" s="303"/>
      <c r="M59" s="303"/>
      <c r="N59" s="303"/>
      <c r="O59" s="303"/>
      <c r="P59" s="303"/>
      <c r="Q59" s="303"/>
      <c r="R59" s="304"/>
      <c r="S59" s="1111">
        <v>220.8</v>
      </c>
      <c r="T59" s="1112"/>
      <c r="U59" s="1112"/>
      <c r="V59" s="1112"/>
      <c r="W59" s="1113"/>
      <c r="X59" s="305" t="s">
        <v>482</v>
      </c>
      <c r="Y59" s="1111">
        <v>1135.8</v>
      </c>
      <c r="Z59" s="1112"/>
      <c r="AA59" s="1112"/>
      <c r="AB59" s="1112"/>
      <c r="AC59" s="1113"/>
      <c r="AD59" s="306" t="s">
        <v>482</v>
      </c>
      <c r="AE59" s="1111">
        <v>420.8</v>
      </c>
      <c r="AF59" s="1112"/>
      <c r="AG59" s="1112"/>
      <c r="AH59" s="1112"/>
      <c r="AI59" s="1113"/>
      <c r="AJ59" s="307" t="s">
        <v>39</v>
      </c>
      <c r="AM59" s="71" t="s">
        <v>159</v>
      </c>
      <c r="AU59" s="59"/>
    </row>
    <row r="60" spans="1:52" ht="21.75" customHeight="1" thickBot="1">
      <c r="A60" s="1067"/>
      <c r="B60" s="308" t="s">
        <v>353</v>
      </c>
      <c r="C60" s="309"/>
      <c r="D60" s="309"/>
      <c r="E60" s="309"/>
      <c r="F60" s="309"/>
      <c r="G60" s="309"/>
      <c r="H60" s="309"/>
      <c r="I60" s="309"/>
      <c r="J60" s="309"/>
      <c r="K60" s="309"/>
      <c r="L60" s="310"/>
      <c r="M60" s="310"/>
      <c r="N60" s="310"/>
      <c r="O60" s="310"/>
      <c r="P60" s="310"/>
      <c r="Q60" s="310"/>
      <c r="R60" s="310"/>
      <c r="S60" s="1100">
        <v>18.100000000000001</v>
      </c>
      <c r="T60" s="1101"/>
      <c r="U60" s="1101"/>
      <c r="V60" s="1101"/>
      <c r="W60" s="1102"/>
      <c r="X60" s="305" t="s">
        <v>482</v>
      </c>
      <c r="Y60" s="1100">
        <v>94.6</v>
      </c>
      <c r="Z60" s="1101"/>
      <c r="AA60" s="1101"/>
      <c r="AB60" s="1101"/>
      <c r="AC60" s="1102"/>
      <c r="AD60" s="306" t="s">
        <v>482</v>
      </c>
      <c r="AE60" s="1100">
        <v>35.4</v>
      </c>
      <c r="AF60" s="1101"/>
      <c r="AG60" s="1101"/>
      <c r="AH60" s="1101"/>
      <c r="AI60" s="1102"/>
      <c r="AJ60" s="307" t="s">
        <v>39</v>
      </c>
      <c r="AM60" s="71" t="s">
        <v>215</v>
      </c>
      <c r="AU60" s="59"/>
    </row>
    <row r="61" spans="1:52" ht="21.75" customHeight="1" thickBot="1">
      <c r="A61" s="1067"/>
      <c r="B61" s="308" t="s">
        <v>354</v>
      </c>
      <c r="C61" s="311"/>
      <c r="D61" s="311"/>
      <c r="E61" s="311"/>
      <c r="F61" s="311"/>
      <c r="G61" s="311"/>
      <c r="H61" s="311"/>
      <c r="I61" s="311"/>
      <c r="J61" s="311"/>
      <c r="K61" s="311"/>
      <c r="L61" s="279"/>
      <c r="M61" s="279"/>
      <c r="N61" s="279"/>
      <c r="O61" s="279"/>
      <c r="P61" s="279"/>
      <c r="Q61" s="279"/>
      <c r="R61" s="279"/>
      <c r="S61" s="1103">
        <f>IFERROR(ROUND(S58/S59,),"")</f>
        <v>230978</v>
      </c>
      <c r="T61" s="1104"/>
      <c r="U61" s="1104"/>
      <c r="V61" s="1104"/>
      <c r="W61" s="1105"/>
      <c r="X61" s="305" t="s">
        <v>2</v>
      </c>
      <c r="Y61" s="1103">
        <f>IFERROR(ROUND(Y58/Y59,),"")</f>
        <v>206903</v>
      </c>
      <c r="Z61" s="1104"/>
      <c r="AA61" s="1104"/>
      <c r="AB61" s="1104"/>
      <c r="AC61" s="1105"/>
      <c r="AD61" s="305" t="s">
        <v>2</v>
      </c>
      <c r="AE61" s="1103">
        <f>IFERROR(ROUND(AE58/AE59,),"")</f>
        <v>190114</v>
      </c>
      <c r="AF61" s="1104"/>
      <c r="AG61" s="1104"/>
      <c r="AH61" s="1104"/>
      <c r="AI61" s="1105"/>
      <c r="AJ61" s="307" t="s">
        <v>2</v>
      </c>
      <c r="AM61" s="71" t="s">
        <v>280</v>
      </c>
      <c r="AU61" s="59"/>
    </row>
    <row r="62" spans="1:52" ht="18" customHeight="1">
      <c r="A62" s="1067"/>
      <c r="B62" s="1127" t="s">
        <v>355</v>
      </c>
      <c r="C62" s="1128"/>
      <c r="D62" s="1128"/>
      <c r="E62" s="1128"/>
      <c r="F62" s="1128"/>
      <c r="G62" s="1128"/>
      <c r="H62" s="1128"/>
      <c r="I62" s="1128"/>
      <c r="J62" s="1128"/>
      <c r="K62" s="312"/>
      <c r="L62" s="313" t="s">
        <v>273</v>
      </c>
      <c r="M62" s="314"/>
      <c r="N62" s="314"/>
      <c r="O62" s="314"/>
      <c r="P62" s="314"/>
      <c r="Q62" s="314"/>
      <c r="R62" s="314"/>
      <c r="S62" s="1109">
        <f>CEILING(AP63,1)</f>
        <v>88206</v>
      </c>
      <c r="T62" s="1110"/>
      <c r="U62" s="1110"/>
      <c r="V62" s="1110"/>
      <c r="W62" s="1110"/>
      <c r="X62" s="315" t="s">
        <v>274</v>
      </c>
      <c r="Y62" s="1106"/>
      <c r="Z62" s="1107"/>
      <c r="AA62" s="1107"/>
      <c r="AB62" s="1107"/>
      <c r="AC62" s="1107"/>
      <c r="AD62" s="1108"/>
      <c r="AE62" s="1124"/>
      <c r="AF62" s="1125"/>
      <c r="AG62" s="1125"/>
      <c r="AH62" s="1125"/>
      <c r="AI62" s="1125"/>
      <c r="AJ62" s="1126"/>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67"/>
      <c r="B63" s="1129"/>
      <c r="C63" s="1130"/>
      <c r="D63" s="1130"/>
      <c r="E63" s="1130"/>
      <c r="F63" s="1130"/>
      <c r="G63" s="1130"/>
      <c r="H63" s="1130"/>
      <c r="I63" s="1130"/>
      <c r="J63" s="1130"/>
      <c r="K63" s="316"/>
      <c r="L63" s="309"/>
      <c r="M63" s="317" t="s">
        <v>205</v>
      </c>
      <c r="N63" s="1071">
        <f>T63</f>
        <v>19158343.200000003</v>
      </c>
      <c r="O63" s="1071"/>
      <c r="P63" s="1071"/>
      <c r="Q63" s="317" t="s">
        <v>274</v>
      </c>
      <c r="R63" s="318" t="s">
        <v>275</v>
      </c>
      <c r="S63" s="319" t="s">
        <v>205</v>
      </c>
      <c r="T63" s="1052">
        <f>S60*S62*12</f>
        <v>19158343.200000003</v>
      </c>
      <c r="U63" s="1052"/>
      <c r="V63" s="1052"/>
      <c r="W63" s="320" t="s">
        <v>274</v>
      </c>
      <c r="X63" s="321" t="s">
        <v>275</v>
      </c>
      <c r="Y63" s="1106"/>
      <c r="Z63" s="1107"/>
      <c r="AA63" s="1107"/>
      <c r="AB63" s="1107"/>
      <c r="AC63" s="1107"/>
      <c r="AD63" s="1108"/>
      <c r="AE63" s="1124"/>
      <c r="AF63" s="1125"/>
      <c r="AG63" s="1125"/>
      <c r="AH63" s="1125"/>
      <c r="AI63" s="1125"/>
      <c r="AJ63" s="1126"/>
      <c r="AN63" s="80" t="s">
        <v>156</v>
      </c>
      <c r="AO63" s="80" t="s">
        <v>149</v>
      </c>
      <c r="AP63" s="81">
        <f>IFERROR(AB49/(S60*12),0)</f>
        <v>88205.414364640877</v>
      </c>
      <c r="AQ63" s="82"/>
      <c r="AR63" s="81"/>
      <c r="AS63" s="77"/>
      <c r="AT63" s="83"/>
      <c r="AU63" s="77"/>
      <c r="AV63" s="84" t="s">
        <v>269</v>
      </c>
      <c r="AW63" s="77"/>
      <c r="AX63" s="77"/>
      <c r="AY63" s="77"/>
      <c r="AZ63" s="79"/>
    </row>
    <row r="64" spans="1:52" ht="18" customHeight="1" thickBot="1">
      <c r="A64" s="1067"/>
      <c r="B64" s="1129"/>
      <c r="C64" s="1130"/>
      <c r="D64" s="1130"/>
      <c r="E64" s="1130"/>
      <c r="F64" s="1130"/>
      <c r="G64" s="1130"/>
      <c r="H64" s="1130"/>
      <c r="I64" s="1130"/>
      <c r="J64" s="1130"/>
      <c r="K64" s="312"/>
      <c r="L64" s="313" t="s">
        <v>276</v>
      </c>
      <c r="M64" s="314"/>
      <c r="N64" s="314"/>
      <c r="O64" s="314"/>
      <c r="P64" s="314"/>
      <c r="Q64" s="314"/>
      <c r="R64" s="314"/>
      <c r="S64" s="1166">
        <f>IF((CEILING(AP66,1)-AP66)-2*(CEILING(AQ66,1)-AQ66)&gt;=0,CEILING(AP66,1),CEILING(AP66+AU67/S60/12,1))</f>
        <v>24412</v>
      </c>
      <c r="T64" s="1167"/>
      <c r="U64" s="1167"/>
      <c r="V64" s="1167"/>
      <c r="W64" s="1167"/>
      <c r="X64" s="322" t="s">
        <v>274</v>
      </c>
      <c r="Y64" s="1166">
        <f>IF((CEILING(AP66,1)-AP66)-2*(CEILING(AQ66,1)-AQ66)&gt;=0,CEILING(AQ66,1),FLOOR(AQ66,1))</f>
        <v>12206</v>
      </c>
      <c r="Z64" s="1167"/>
      <c r="AA64" s="1167"/>
      <c r="AB64" s="1167"/>
      <c r="AC64" s="1167"/>
      <c r="AD64" s="322" t="s">
        <v>274</v>
      </c>
      <c r="AE64" s="1094"/>
      <c r="AF64" s="1095"/>
      <c r="AG64" s="1095"/>
      <c r="AH64" s="1095"/>
      <c r="AI64" s="1095"/>
      <c r="AJ64" s="1096"/>
      <c r="AN64" s="85"/>
      <c r="AO64" s="86" t="s">
        <v>150</v>
      </c>
      <c r="AP64" s="87">
        <f>AB49</f>
        <v>19158216</v>
      </c>
      <c r="AQ64" s="88"/>
      <c r="AR64" s="87"/>
      <c r="AS64" s="89">
        <f>SUM(AP64:AR64)</f>
        <v>19158216</v>
      </c>
      <c r="AT64" s="90">
        <f>AS64-S60*S62*12</f>
        <v>-127.20000000298023</v>
      </c>
      <c r="AU64" s="91" t="s">
        <v>241</v>
      </c>
      <c r="AV64" s="92"/>
      <c r="AW64" s="93"/>
      <c r="AX64" s="93"/>
      <c r="AY64" s="93"/>
      <c r="AZ64" s="94"/>
    </row>
    <row r="65" spans="1:74" ht="18" customHeight="1" thickBot="1">
      <c r="A65" s="1067"/>
      <c r="B65" s="1129"/>
      <c r="C65" s="1130"/>
      <c r="D65" s="1130"/>
      <c r="E65" s="1130"/>
      <c r="F65" s="1130"/>
      <c r="G65" s="1130"/>
      <c r="H65" s="1130"/>
      <c r="I65" s="1130"/>
      <c r="J65" s="1130"/>
      <c r="K65" s="316"/>
      <c r="L65" s="309"/>
      <c r="M65" s="317" t="s">
        <v>205</v>
      </c>
      <c r="N65" s="1071">
        <f>SUM(T65,Z65)</f>
        <v>19158537.600000001</v>
      </c>
      <c r="O65" s="1071"/>
      <c r="P65" s="1071"/>
      <c r="Q65" s="317" t="s">
        <v>274</v>
      </c>
      <c r="R65" s="318" t="s">
        <v>275</v>
      </c>
      <c r="S65" s="323" t="s">
        <v>205</v>
      </c>
      <c r="T65" s="1071">
        <f>S60*S64*12</f>
        <v>5302286.4000000004</v>
      </c>
      <c r="U65" s="1071"/>
      <c r="V65" s="1071"/>
      <c r="W65" s="317" t="s">
        <v>274</v>
      </c>
      <c r="X65" s="324" t="s">
        <v>275</v>
      </c>
      <c r="Y65" s="323" t="s">
        <v>205</v>
      </c>
      <c r="Z65" s="1071">
        <f>Y60*Y64*12</f>
        <v>13856251.199999999</v>
      </c>
      <c r="AA65" s="1071"/>
      <c r="AB65" s="1071"/>
      <c r="AC65" s="317" t="s">
        <v>274</v>
      </c>
      <c r="AD65" s="324" t="s">
        <v>275</v>
      </c>
      <c r="AE65" s="1097"/>
      <c r="AF65" s="1098"/>
      <c r="AG65" s="1098"/>
      <c r="AH65" s="1098"/>
      <c r="AI65" s="1098"/>
      <c r="AJ65" s="1099"/>
      <c r="AN65" s="80" t="s">
        <v>157</v>
      </c>
      <c r="AO65" s="95" t="s">
        <v>155</v>
      </c>
      <c r="AP65" s="96">
        <v>2</v>
      </c>
      <c r="AQ65" s="97">
        <v>1</v>
      </c>
      <c r="AR65" s="98"/>
      <c r="AS65" s="77"/>
      <c r="AT65" s="83"/>
      <c r="AU65" s="77"/>
      <c r="AV65" s="84" t="s">
        <v>270</v>
      </c>
      <c r="AW65" s="99">
        <f>AP65/AQ65</f>
        <v>2</v>
      </c>
      <c r="AX65" s="100" t="str">
        <f>IF(AW65&lt;1,"  1を上回るよう配分比率を設定してください。","  1を上回ることを確認してください")</f>
        <v xml:space="preserve">  1を上回ることを確認してください</v>
      </c>
      <c r="AY65" s="100"/>
      <c r="AZ65" s="101"/>
    </row>
    <row r="66" spans="1:74" ht="18" customHeight="1">
      <c r="A66" s="1067"/>
      <c r="B66" s="1129"/>
      <c r="C66" s="1130"/>
      <c r="D66" s="1130"/>
      <c r="E66" s="1130"/>
      <c r="F66" s="1130"/>
      <c r="G66" s="1130"/>
      <c r="H66" s="1130"/>
      <c r="I66" s="1130"/>
      <c r="J66" s="1130"/>
      <c r="K66" s="325"/>
      <c r="L66" s="313" t="s">
        <v>277</v>
      </c>
      <c r="M66" s="314"/>
      <c r="N66" s="314"/>
      <c r="O66" s="314"/>
      <c r="P66" s="314"/>
      <c r="Q66" s="314"/>
      <c r="R66" s="314"/>
      <c r="S66" s="1109">
        <f>IF((CEILING(AP69,1)-AP69)-2*(CEILING(AQ69,1)-AQ69)&gt;=0,CEILING(AP69,1),CEILING(AP69+(AU69+AU70)/S60/12,1))</f>
        <v>21502</v>
      </c>
      <c r="T66" s="1110"/>
      <c r="U66" s="1110"/>
      <c r="V66" s="1110"/>
      <c r="W66" s="1110"/>
      <c r="X66" s="315" t="s">
        <v>274</v>
      </c>
      <c r="Y66" s="1109">
        <f>IF((CEILING(AP69,1)-AP69)-2*(CEILING(AQ69,1)-AQ69)&gt;=0,CEILING(AQ69,1),FLOOR(AQ69,1))</f>
        <v>10751</v>
      </c>
      <c r="Z66" s="1110"/>
      <c r="AA66" s="1110"/>
      <c r="AB66" s="1110"/>
      <c r="AC66" s="1110"/>
      <c r="AD66" s="315" t="s">
        <v>274</v>
      </c>
      <c r="AE66" s="1110">
        <f>IF(Y66-2*(CEILING(AR69,1))&gt;=0,CEILING(AR69,1),FLOOR(AR69,1))</f>
        <v>5375</v>
      </c>
      <c r="AF66" s="1110"/>
      <c r="AG66" s="1110"/>
      <c r="AH66" s="1110"/>
      <c r="AI66" s="1110"/>
      <c r="AJ66" s="326" t="s">
        <v>274</v>
      </c>
      <c r="AN66" s="102"/>
      <c r="AO66" s="103" t="s">
        <v>149</v>
      </c>
      <c r="AP66" s="104">
        <f>AB49/((S60+Y60/AW65)*12)</f>
        <v>24411.590214067277</v>
      </c>
      <c r="AQ66" s="105">
        <f>AB49/((S60*AW65+Y60)*12)</f>
        <v>12205.795107033638</v>
      </c>
      <c r="AR66" s="104"/>
      <c r="AS66" s="106"/>
      <c r="AT66" s="107"/>
      <c r="AU66" s="106"/>
      <c r="AV66" s="108"/>
      <c r="AW66" s="109"/>
      <c r="AX66" s="106"/>
      <c r="AY66" s="106"/>
      <c r="AZ66" s="110"/>
    </row>
    <row r="67" spans="1:74" ht="18" customHeight="1" thickBot="1">
      <c r="A67" s="327"/>
      <c r="B67" s="1129"/>
      <c r="C67" s="1130"/>
      <c r="D67" s="1130"/>
      <c r="E67" s="1130"/>
      <c r="F67" s="1130"/>
      <c r="G67" s="1130"/>
      <c r="H67" s="1130"/>
      <c r="I67" s="1130"/>
      <c r="J67" s="1130"/>
      <c r="K67" s="316"/>
      <c r="L67" s="311"/>
      <c r="M67" s="320" t="s">
        <v>205</v>
      </c>
      <c r="N67" s="1052">
        <f>SUM(T67,Z67,AF67)</f>
        <v>19158069.600000001</v>
      </c>
      <c r="O67" s="1052"/>
      <c r="P67" s="1052"/>
      <c r="Q67" s="320" t="s">
        <v>274</v>
      </c>
      <c r="R67" s="328" t="s">
        <v>275</v>
      </c>
      <c r="S67" s="319" t="s">
        <v>205</v>
      </c>
      <c r="T67" s="1052">
        <f>S60*S66*12</f>
        <v>4670234.4000000004</v>
      </c>
      <c r="U67" s="1052"/>
      <c r="V67" s="1052"/>
      <c r="W67" s="320" t="s">
        <v>274</v>
      </c>
      <c r="X67" s="324" t="s">
        <v>275</v>
      </c>
      <c r="Y67" s="319" t="s">
        <v>205</v>
      </c>
      <c r="Z67" s="1052">
        <f>Y60*Y66*12</f>
        <v>12204535.199999999</v>
      </c>
      <c r="AA67" s="1052"/>
      <c r="AB67" s="1052"/>
      <c r="AC67" s="320" t="s">
        <v>274</v>
      </c>
      <c r="AD67" s="324" t="s">
        <v>275</v>
      </c>
      <c r="AE67" s="320" t="s">
        <v>205</v>
      </c>
      <c r="AF67" s="1052">
        <f>AE60*AE66*12</f>
        <v>2283300</v>
      </c>
      <c r="AG67" s="1052"/>
      <c r="AH67" s="1052"/>
      <c r="AI67" s="320" t="s">
        <v>274</v>
      </c>
      <c r="AJ67" s="329" t="s">
        <v>275</v>
      </c>
      <c r="AN67" s="85"/>
      <c r="AO67" s="85" t="s">
        <v>150</v>
      </c>
      <c r="AP67" s="111">
        <f>AB49/(1+Y60/S60/AW65)</f>
        <v>5302197.3944954136</v>
      </c>
      <c r="AQ67" s="112">
        <f>AB49/(S60/Y60*AW65+1)</f>
        <v>13856018.605504585</v>
      </c>
      <c r="AR67" s="111"/>
      <c r="AS67" s="89">
        <f>SUM(AP67:AR67)</f>
        <v>19158216</v>
      </c>
      <c r="AT67" s="90">
        <f>AS67-S60*S64*12-Y60*Y64*12</f>
        <v>-321.59999999962747</v>
      </c>
      <c r="AU67" s="93">
        <f>IF((CEILING(AP66,1)-AP66)-2*(CEILING(AQ66,1)-AQ66)&gt;=0,0,(AQ66-FLOOR(AQ66,1))*Y60*12)</f>
        <v>0</v>
      </c>
      <c r="AV67" s="92"/>
      <c r="AW67" s="113"/>
      <c r="AX67" s="93"/>
      <c r="AY67" s="93"/>
      <c r="AZ67" s="94"/>
    </row>
    <row r="68" spans="1:74" ht="18" customHeight="1" thickBot="1">
      <c r="A68" s="327"/>
      <c r="B68" s="1129"/>
      <c r="C68" s="1130"/>
      <c r="D68" s="1130"/>
      <c r="E68" s="1130"/>
      <c r="F68" s="1130"/>
      <c r="G68" s="1130"/>
      <c r="H68" s="1130"/>
      <c r="I68" s="1130"/>
      <c r="J68" s="1130"/>
      <c r="K68" s="325"/>
      <c r="L68" s="313" t="s">
        <v>278</v>
      </c>
      <c r="M68" s="314"/>
      <c r="N68" s="314"/>
      <c r="O68" s="314"/>
      <c r="P68" s="314"/>
      <c r="Q68" s="314"/>
      <c r="R68" s="314"/>
      <c r="S68" s="1053"/>
      <c r="T68" s="1054"/>
      <c r="U68" s="1054"/>
      <c r="V68" s="1054"/>
      <c r="W68" s="1055"/>
      <c r="X68" s="311" t="s">
        <v>274</v>
      </c>
      <c r="Y68" s="1053"/>
      <c r="Z68" s="1054"/>
      <c r="AA68" s="1054"/>
      <c r="AB68" s="1054"/>
      <c r="AC68" s="1055"/>
      <c r="AD68" s="330" t="s">
        <v>274</v>
      </c>
      <c r="AE68" s="1053"/>
      <c r="AF68" s="1054"/>
      <c r="AG68" s="1054"/>
      <c r="AH68" s="1054"/>
      <c r="AI68" s="1055"/>
      <c r="AJ68" s="331" t="s">
        <v>274</v>
      </c>
      <c r="AN68" s="80" t="s">
        <v>158</v>
      </c>
      <c r="AO68" s="108" t="s">
        <v>155</v>
      </c>
      <c r="AP68" s="96">
        <v>2</v>
      </c>
      <c r="AQ68" s="115">
        <v>1</v>
      </c>
      <c r="AR68" s="116">
        <v>0.5</v>
      </c>
      <c r="AS68" s="106"/>
      <c r="AT68" s="107"/>
      <c r="AU68" s="106"/>
      <c r="AV68" s="108" t="s">
        <v>270</v>
      </c>
      <c r="AW68" s="109">
        <f>AP68/AQ68</f>
        <v>2</v>
      </c>
      <c r="AX68" s="117" t="str">
        <f>IF(AW68&lt;1,"  1を上回るよう配分比率を設定してください。","  1を上回ることを確認してください")</f>
        <v xml:space="preserve">  1を上回ることを確認してください</v>
      </c>
      <c r="AY68" s="117"/>
      <c r="AZ68" s="118"/>
    </row>
    <row r="69" spans="1:74" ht="18" customHeight="1" thickBot="1">
      <c r="A69" s="327"/>
      <c r="B69" s="1059"/>
      <c r="C69" s="1060"/>
      <c r="D69" s="1060"/>
      <c r="E69" s="1060"/>
      <c r="F69" s="1060"/>
      <c r="G69" s="1060"/>
      <c r="H69" s="1060"/>
      <c r="I69" s="1130"/>
      <c r="J69" s="1130"/>
      <c r="K69" s="332"/>
      <c r="L69" s="311"/>
      <c r="M69" s="333" t="s">
        <v>205</v>
      </c>
      <c r="N69" s="1131">
        <f>SUM(T69,Z69,AF69)</f>
        <v>0</v>
      </c>
      <c r="O69" s="1131"/>
      <c r="P69" s="1131"/>
      <c r="Q69" s="333" t="s">
        <v>274</v>
      </c>
      <c r="R69" s="334" t="s">
        <v>275</v>
      </c>
      <c r="S69" s="335" t="s">
        <v>205</v>
      </c>
      <c r="T69" s="1131">
        <f>S60*S68*12</f>
        <v>0</v>
      </c>
      <c r="U69" s="1131"/>
      <c r="V69" s="1131"/>
      <c r="W69" s="333" t="s">
        <v>274</v>
      </c>
      <c r="X69" s="336" t="s">
        <v>275</v>
      </c>
      <c r="Y69" s="333" t="s">
        <v>205</v>
      </c>
      <c r="Z69" s="1131">
        <f>Y60*Y68*12</f>
        <v>0</v>
      </c>
      <c r="AA69" s="1131"/>
      <c r="AB69" s="1131"/>
      <c r="AC69" s="333" t="s">
        <v>274</v>
      </c>
      <c r="AD69" s="336" t="s">
        <v>275</v>
      </c>
      <c r="AE69" s="333" t="s">
        <v>205</v>
      </c>
      <c r="AF69" s="1131">
        <f>AE60*AE68*12</f>
        <v>0</v>
      </c>
      <c r="AG69" s="1131"/>
      <c r="AH69" s="1131"/>
      <c r="AI69" s="333" t="s">
        <v>274</v>
      </c>
      <c r="AJ69" s="337" t="s">
        <v>275</v>
      </c>
      <c r="AN69" s="119"/>
      <c r="AO69" s="120" t="s">
        <v>149</v>
      </c>
      <c r="AP69" s="104">
        <f>AB49/((S60+Y60/AW68+AE60/AW70)*12)</f>
        <v>21501.925925925927</v>
      </c>
      <c r="AQ69" s="105">
        <f>AB49/((S60*AW68+Y60+AE60/AW69)*12)</f>
        <v>10750.962962962964</v>
      </c>
      <c r="AR69" s="104">
        <f>AB49/((S60*AW70+Y60*AW69+AE60)*12)</f>
        <v>5375.4814814814818</v>
      </c>
      <c r="AS69" s="106"/>
      <c r="AT69" s="107"/>
      <c r="AU69" s="121">
        <f>IF((CEILING(AP69,1)-AP69)-2*(CEILING(AQ69,1)-AQ69)&gt;=0,0,(AQ69-FLOOR(AQ69,1))*Y60*12)</f>
        <v>0</v>
      </c>
      <c r="AV69" s="108" t="s">
        <v>271</v>
      </c>
      <c r="AW69" s="109">
        <f>AQ68/AR68</f>
        <v>2</v>
      </c>
      <c r="AX69" s="117" t="str">
        <f t="shared" ref="AX69" si="0">IF(AW69&lt;2,"  2以上となるよう配分比率を設定してください。","  2以上であることを確認してください")</f>
        <v xml:space="preserve">  2以上であることを確認してください</v>
      </c>
      <c r="AY69" s="117"/>
      <c r="AZ69" s="118"/>
    </row>
    <row r="70" spans="1:74" s="56" customFormat="1" ht="18" customHeight="1" thickBot="1">
      <c r="A70" s="338"/>
      <c r="B70" s="339" t="s">
        <v>316</v>
      </c>
      <c r="C70" s="275"/>
      <c r="D70" s="275"/>
      <c r="E70" s="275"/>
      <c r="F70" s="275"/>
      <c r="G70" s="275"/>
      <c r="H70" s="275"/>
      <c r="I70" s="275"/>
      <c r="J70" s="275"/>
      <c r="K70" s="340"/>
      <c r="L70" s="340"/>
      <c r="M70" s="275"/>
      <c r="N70" s="275"/>
      <c r="O70" s="275"/>
      <c r="P70" s="275"/>
      <c r="Q70" s="275"/>
      <c r="R70" s="275"/>
      <c r="S70" s="275"/>
      <c r="T70" s="275"/>
      <c r="U70" s="275"/>
      <c r="V70" s="275"/>
      <c r="W70" s="341"/>
      <c r="X70" s="1163">
        <v>7</v>
      </c>
      <c r="Y70" s="1164"/>
      <c r="Z70" s="342" t="s">
        <v>83</v>
      </c>
      <c r="AA70" s="343"/>
      <c r="AB70" s="343"/>
      <c r="AC70" s="1165"/>
      <c r="AD70" s="1165"/>
      <c r="AE70" s="342"/>
      <c r="AF70" s="342"/>
      <c r="AG70" s="342"/>
      <c r="AH70" s="344"/>
      <c r="AI70" s="345"/>
      <c r="AJ70" s="346"/>
      <c r="AN70" s="122"/>
      <c r="AO70" s="85" t="s">
        <v>150</v>
      </c>
      <c r="AP70" s="123">
        <f>AB49/(1+Y60/S60/AW68+AE60/S60/AW70)</f>
        <v>4670218.3111111121</v>
      </c>
      <c r="AQ70" s="89">
        <f>AB49/(S60/Y60*AW68+1+AE60/Y60/AW69)</f>
        <v>12204493.155555554</v>
      </c>
      <c r="AR70" s="123">
        <f>AB49/(S60/AE60*AW70+Y60/AE60*AW69+1)</f>
        <v>2283504.5333333332</v>
      </c>
      <c r="AS70" s="89">
        <f>SUM(AP70:AR70)</f>
        <v>19158216</v>
      </c>
      <c r="AT70" s="90">
        <f>AS70-S60*S66*12-Y60*Y66*12-AE60*AE66*12</f>
        <v>146.40000000037253</v>
      </c>
      <c r="AU70" s="124">
        <f>IF(Y66-2*(CEILING(AR69,1))&gt;=0,0,(AR69-FLOOR(AR69,1))*AE60*12)</f>
        <v>204.53333333344779</v>
      </c>
      <c r="AV70" s="92" t="s">
        <v>272</v>
      </c>
      <c r="AW70" s="93">
        <f>AP68/AR68</f>
        <v>4</v>
      </c>
      <c r="AX70" s="93"/>
      <c r="AY70" s="93"/>
      <c r="AZ70" s="94"/>
    </row>
    <row r="71" spans="1:74" s="56" customFormat="1" ht="16.5" customHeight="1">
      <c r="A71" s="347"/>
      <c r="B71" s="348"/>
      <c r="C71" s="349" t="s">
        <v>260</v>
      </c>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1"/>
      <c r="AL71" s="125"/>
      <c r="AM71" s="126"/>
      <c r="AN71" s="127"/>
      <c r="AO71" s="127"/>
      <c r="AP71" s="127"/>
      <c r="AQ71" s="127"/>
      <c r="AR71" s="128"/>
      <c r="AT71" s="58"/>
    </row>
    <row r="72" spans="1:74" s="56" customFormat="1" ht="15.75" customHeight="1">
      <c r="A72" s="347"/>
      <c r="B72" s="348"/>
      <c r="C72" s="352"/>
      <c r="D72" s="349" t="s">
        <v>261</v>
      </c>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286"/>
      <c r="AJ72" s="351"/>
      <c r="AL72" s="125"/>
      <c r="AM72" s="126"/>
      <c r="AN72" s="127"/>
      <c r="AO72" s="127"/>
      <c r="AP72" s="127"/>
      <c r="AQ72" s="127"/>
      <c r="AR72" s="128"/>
      <c r="AT72" s="58"/>
    </row>
    <row r="73" spans="1:74" s="56" customFormat="1" ht="15.75" customHeight="1">
      <c r="A73" s="347"/>
      <c r="B73" s="348"/>
      <c r="C73" s="354"/>
      <c r="D73" s="349" t="s">
        <v>262</v>
      </c>
      <c r="E73" s="355"/>
      <c r="F73" s="355"/>
      <c r="G73" s="355"/>
      <c r="H73" s="355"/>
      <c r="I73" s="355"/>
      <c r="J73" s="355"/>
      <c r="K73" s="355"/>
      <c r="L73" s="355"/>
      <c r="M73" s="355"/>
      <c r="N73" s="355"/>
      <c r="O73" s="355"/>
      <c r="P73" s="355"/>
      <c r="Q73" s="355"/>
      <c r="R73" s="355"/>
      <c r="S73" s="355"/>
      <c r="T73" s="353"/>
      <c r="U73" s="353"/>
      <c r="V73" s="353"/>
      <c r="W73" s="353"/>
      <c r="X73" s="353"/>
      <c r="Y73" s="353"/>
      <c r="Z73" s="353"/>
      <c r="AA73" s="353"/>
      <c r="AB73" s="353"/>
      <c r="AC73" s="353"/>
      <c r="AD73" s="353"/>
      <c r="AE73" s="353"/>
      <c r="AF73" s="353"/>
      <c r="AG73" s="353"/>
      <c r="AH73" s="353"/>
      <c r="AI73" s="286"/>
      <c r="AJ73" s="351"/>
      <c r="AL73" s="125"/>
      <c r="AM73" s="126"/>
      <c r="AN73" s="127"/>
      <c r="AO73" s="127"/>
      <c r="AP73" s="127"/>
      <c r="AQ73" s="127"/>
      <c r="AR73" s="128"/>
      <c r="AT73" s="58"/>
    </row>
    <row r="74" spans="1:74" s="56" customFormat="1" ht="27" customHeight="1">
      <c r="A74" s="347"/>
      <c r="B74" s="348"/>
      <c r="C74" s="354"/>
      <c r="D74" s="1318" t="s">
        <v>317</v>
      </c>
      <c r="E74" s="1318"/>
      <c r="F74" s="1318"/>
      <c r="G74" s="1318"/>
      <c r="H74" s="1318"/>
      <c r="I74" s="1318"/>
      <c r="J74" s="1318"/>
      <c r="K74" s="1318"/>
      <c r="L74" s="1318"/>
      <c r="M74" s="1318"/>
      <c r="N74" s="1318"/>
      <c r="O74" s="1318"/>
      <c r="P74" s="1318"/>
      <c r="Q74" s="1318"/>
      <c r="R74" s="1318"/>
      <c r="S74" s="1318"/>
      <c r="T74" s="1318"/>
      <c r="U74" s="1318"/>
      <c r="V74" s="1318"/>
      <c r="W74" s="1318"/>
      <c r="X74" s="1318"/>
      <c r="Y74" s="1318"/>
      <c r="Z74" s="1318"/>
      <c r="AA74" s="1318"/>
      <c r="AB74" s="1318"/>
      <c r="AC74" s="1318"/>
      <c r="AD74" s="1318"/>
      <c r="AE74" s="1318"/>
      <c r="AF74" s="1318"/>
      <c r="AG74" s="1318"/>
      <c r="AH74" s="1318"/>
      <c r="AI74" s="1318"/>
      <c r="AJ74" s="351"/>
      <c r="AL74" s="125"/>
      <c r="AM74" s="126"/>
      <c r="AN74" s="127"/>
      <c r="AO74" s="127"/>
      <c r="AP74" s="127"/>
      <c r="AQ74" s="127"/>
      <c r="AR74" s="128"/>
      <c r="AT74" s="58"/>
    </row>
    <row r="75" spans="1:74" s="56" customFormat="1" ht="18" customHeight="1" thickBot="1">
      <c r="A75" s="356"/>
      <c r="B75" s="357"/>
      <c r="C75" s="358"/>
      <c r="D75" s="359" t="s">
        <v>68</v>
      </c>
      <c r="E75" s="360"/>
      <c r="F75" s="1209"/>
      <c r="G75" s="1209"/>
      <c r="H75" s="1209"/>
      <c r="I75" s="1209"/>
      <c r="J75" s="1209"/>
      <c r="K75" s="1209"/>
      <c r="L75" s="1209"/>
      <c r="M75" s="1209"/>
      <c r="N75" s="1209"/>
      <c r="O75" s="1209"/>
      <c r="P75" s="1209"/>
      <c r="Q75" s="1209"/>
      <c r="R75" s="1209"/>
      <c r="S75" s="1209"/>
      <c r="T75" s="1209"/>
      <c r="U75" s="1209"/>
      <c r="V75" s="1209"/>
      <c r="W75" s="1209"/>
      <c r="X75" s="1209"/>
      <c r="Y75" s="1209"/>
      <c r="Z75" s="1209"/>
      <c r="AA75" s="1209"/>
      <c r="AB75" s="1209"/>
      <c r="AC75" s="1209"/>
      <c r="AD75" s="1209"/>
      <c r="AE75" s="1209"/>
      <c r="AF75" s="1209"/>
      <c r="AG75" s="1209"/>
      <c r="AH75" s="1209"/>
      <c r="AI75" s="1209"/>
      <c r="AJ75" s="361" t="s">
        <v>263</v>
      </c>
      <c r="AL75" s="125"/>
      <c r="AM75" s="126"/>
      <c r="AN75" s="127"/>
      <c r="AO75" s="127"/>
      <c r="AP75" s="127"/>
      <c r="AQ75" s="127"/>
      <c r="AR75" s="128"/>
      <c r="AT75" s="58"/>
    </row>
    <row r="76" spans="1:74" s="56" customFormat="1" ht="18" customHeight="1" thickBot="1">
      <c r="A76" s="203" t="s">
        <v>40</v>
      </c>
      <c r="B76" s="362" t="s">
        <v>356</v>
      </c>
      <c r="C76" s="363"/>
      <c r="D76" s="363"/>
      <c r="E76" s="363"/>
      <c r="F76" s="363"/>
      <c r="G76" s="363"/>
      <c r="H76" s="362"/>
      <c r="I76" s="362"/>
      <c r="J76" s="362"/>
      <c r="K76" s="362"/>
      <c r="L76" s="364"/>
      <c r="M76" s="260"/>
      <c r="N76" s="365" t="s">
        <v>190</v>
      </c>
      <c r="O76" s="261"/>
      <c r="P76" s="1214">
        <v>4</v>
      </c>
      <c r="Q76" s="1214"/>
      <c r="R76" s="261" t="s">
        <v>12</v>
      </c>
      <c r="S76" s="1214">
        <v>4</v>
      </c>
      <c r="T76" s="1214"/>
      <c r="U76" s="261" t="s">
        <v>13</v>
      </c>
      <c r="V76" s="1157" t="s">
        <v>14</v>
      </c>
      <c r="W76" s="1157"/>
      <c r="X76" s="261" t="s">
        <v>34</v>
      </c>
      <c r="Y76" s="261"/>
      <c r="Z76" s="1214">
        <v>5</v>
      </c>
      <c r="AA76" s="1214"/>
      <c r="AB76" s="261" t="s">
        <v>12</v>
      </c>
      <c r="AC76" s="1214">
        <v>3</v>
      </c>
      <c r="AD76" s="1214"/>
      <c r="AE76" s="261" t="s">
        <v>13</v>
      </c>
      <c r="AF76" s="261" t="s">
        <v>188</v>
      </c>
      <c r="AG76" s="261">
        <f>IF(P76&gt;=1,(Z76*12+AC76)-(P76*12+S76)+1,"")</f>
        <v>12</v>
      </c>
      <c r="AH76" s="1157" t="s">
        <v>189</v>
      </c>
      <c r="AI76" s="1157"/>
      <c r="AJ76" s="262" t="s">
        <v>71</v>
      </c>
    </row>
    <row r="77" spans="1:74" s="56" customFormat="1" ht="6" customHeight="1">
      <c r="A77" s="366"/>
      <c r="B77" s="367"/>
      <c r="C77" s="367"/>
      <c r="D77" s="367"/>
      <c r="E77" s="367"/>
      <c r="F77" s="367"/>
      <c r="G77" s="367"/>
      <c r="H77" s="367"/>
      <c r="I77" s="367"/>
      <c r="J77" s="367"/>
      <c r="K77" s="367"/>
      <c r="L77" s="367"/>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9"/>
    </row>
    <row r="78" spans="1:74" s="56" customFormat="1" ht="13.5" customHeight="1">
      <c r="A78" s="267" t="s">
        <v>107</v>
      </c>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9"/>
    </row>
    <row r="79" spans="1:74" s="56" customFormat="1" ht="24" customHeight="1">
      <c r="A79" s="369" t="s">
        <v>108</v>
      </c>
      <c r="B79" s="1123" t="s">
        <v>318</v>
      </c>
      <c r="C79" s="1123"/>
      <c r="D79" s="1123"/>
      <c r="E79" s="1123"/>
      <c r="F79" s="1123"/>
      <c r="G79" s="1123"/>
      <c r="H79" s="1123"/>
      <c r="I79" s="1123"/>
      <c r="J79" s="1123"/>
      <c r="K79" s="1123"/>
      <c r="L79" s="1123"/>
      <c r="M79" s="1123"/>
      <c r="N79" s="1123"/>
      <c r="O79" s="1123"/>
      <c r="P79" s="1123"/>
      <c r="Q79" s="1123"/>
      <c r="R79" s="1123"/>
      <c r="S79" s="1123"/>
      <c r="T79" s="1123"/>
      <c r="U79" s="1123"/>
      <c r="V79" s="1123"/>
      <c r="W79" s="1123"/>
      <c r="X79" s="1123"/>
      <c r="Y79" s="1123"/>
      <c r="Z79" s="1123"/>
      <c r="AA79" s="1123"/>
      <c r="AB79" s="1123"/>
      <c r="AC79" s="1123"/>
      <c r="AD79" s="1123"/>
      <c r="AE79" s="1123"/>
      <c r="AF79" s="1123"/>
      <c r="AG79" s="1123"/>
      <c r="AH79" s="1123"/>
      <c r="AI79" s="1123"/>
      <c r="AJ79" s="1123"/>
    </row>
    <row r="80" spans="1:74" s="56" customFormat="1" ht="77.25" customHeight="1">
      <c r="A80" s="369" t="s">
        <v>108</v>
      </c>
      <c r="B80" s="1123" t="s">
        <v>519</v>
      </c>
      <c r="C80" s="1123"/>
      <c r="D80" s="1123"/>
      <c r="E80" s="1123"/>
      <c r="F80" s="1123"/>
      <c r="G80" s="1123"/>
      <c r="H80" s="1123"/>
      <c r="I80" s="1123"/>
      <c r="J80" s="1123"/>
      <c r="K80" s="1123"/>
      <c r="L80" s="1123"/>
      <c r="M80" s="1123"/>
      <c r="N80" s="1123"/>
      <c r="O80" s="1123"/>
      <c r="P80" s="1123"/>
      <c r="Q80" s="1123"/>
      <c r="R80" s="1123"/>
      <c r="S80" s="1123"/>
      <c r="T80" s="1123"/>
      <c r="U80" s="1123"/>
      <c r="V80" s="1123"/>
      <c r="W80" s="1123"/>
      <c r="X80" s="1123"/>
      <c r="Y80" s="1123"/>
      <c r="Z80" s="1123"/>
      <c r="AA80" s="1123"/>
      <c r="AB80" s="1123"/>
      <c r="AC80" s="1123"/>
      <c r="AD80" s="1123"/>
      <c r="AE80" s="1123"/>
      <c r="AF80" s="1123"/>
      <c r="AG80" s="1123"/>
      <c r="AH80" s="1123"/>
      <c r="AI80" s="1123"/>
      <c r="AJ80" s="1123"/>
      <c r="AM80" s="1141"/>
      <c r="AN80" s="1141"/>
      <c r="AO80" s="1141"/>
      <c r="AP80" s="1141"/>
      <c r="AQ80" s="1141"/>
      <c r="AR80" s="1141"/>
      <c r="AS80" s="1141"/>
      <c r="AT80" s="1141"/>
      <c r="AU80" s="1141"/>
      <c r="AV80" s="1141"/>
      <c r="AW80" s="1141"/>
      <c r="AX80" s="852"/>
      <c r="AY80" s="852"/>
      <c r="AZ80" s="852"/>
      <c r="BA80" s="852"/>
      <c r="BB80" s="852"/>
      <c r="BC80" s="852"/>
      <c r="BD80" s="852"/>
      <c r="BE80" s="852"/>
      <c r="BF80" s="852"/>
      <c r="BG80" s="852"/>
      <c r="BH80" s="852"/>
      <c r="BI80" s="852"/>
      <c r="BJ80" s="852"/>
      <c r="BK80" s="852"/>
      <c r="BL80" s="852"/>
      <c r="BM80" s="852"/>
      <c r="BN80" s="852"/>
      <c r="BO80" s="852"/>
      <c r="BP80" s="852"/>
      <c r="BQ80" s="852"/>
      <c r="BR80" s="852"/>
      <c r="BS80" s="852"/>
      <c r="BT80" s="852"/>
      <c r="BU80" s="852"/>
      <c r="BV80" s="852"/>
    </row>
    <row r="81" spans="1:37" s="56" customFormat="1" ht="25.5" customHeight="1">
      <c r="A81" s="369" t="s">
        <v>108</v>
      </c>
      <c r="B81" s="1116" t="s">
        <v>193</v>
      </c>
      <c r="C81" s="1116"/>
      <c r="D81" s="1116"/>
      <c r="E81" s="1116"/>
      <c r="F81" s="1116"/>
      <c r="G81" s="1116"/>
      <c r="H81" s="1116"/>
      <c r="I81" s="1116"/>
      <c r="J81" s="1116"/>
      <c r="K81" s="1116"/>
      <c r="L81" s="1116"/>
      <c r="M81" s="1116"/>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6"/>
    </row>
    <row r="82" spans="1:37" s="56" customFormat="1" ht="42.75" customHeight="1">
      <c r="A82" s="270" t="s">
        <v>108</v>
      </c>
      <c r="B82" s="1140" t="s">
        <v>360</v>
      </c>
      <c r="C82" s="1140"/>
      <c r="D82" s="1140"/>
      <c r="E82" s="1140"/>
      <c r="F82" s="1140"/>
      <c r="G82" s="1140"/>
      <c r="H82" s="1140"/>
      <c r="I82" s="1140"/>
      <c r="J82" s="1140"/>
      <c r="K82" s="1140"/>
      <c r="L82" s="1140"/>
      <c r="M82" s="1140"/>
      <c r="N82" s="1140"/>
      <c r="O82" s="1140"/>
      <c r="P82" s="1140"/>
      <c r="Q82" s="1140"/>
      <c r="R82" s="1140"/>
      <c r="S82" s="1140"/>
      <c r="T82" s="1140"/>
      <c r="U82" s="1140"/>
      <c r="V82" s="1140"/>
      <c r="W82" s="1140"/>
      <c r="X82" s="1140"/>
      <c r="Y82" s="1140"/>
      <c r="Z82" s="1140"/>
      <c r="AA82" s="1140"/>
      <c r="AB82" s="1140"/>
      <c r="AC82" s="1140"/>
      <c r="AD82" s="1140"/>
      <c r="AE82" s="1140"/>
      <c r="AF82" s="1140"/>
      <c r="AG82" s="1140"/>
      <c r="AH82" s="1140"/>
      <c r="AI82" s="1140"/>
      <c r="AJ82" s="1140"/>
    </row>
    <row r="83" spans="1:37" s="56" customFormat="1" ht="33.75" customHeight="1">
      <c r="A83" s="369" t="s">
        <v>147</v>
      </c>
      <c r="B83" s="1142" t="s">
        <v>321</v>
      </c>
      <c r="C83" s="1142"/>
      <c r="D83" s="1142"/>
      <c r="E83" s="1142"/>
      <c r="F83" s="1142"/>
      <c r="G83" s="1142"/>
      <c r="H83" s="1142"/>
      <c r="I83" s="1142"/>
      <c r="J83" s="1142"/>
      <c r="K83" s="1142"/>
      <c r="L83" s="1142"/>
      <c r="M83" s="1142"/>
      <c r="N83" s="1142"/>
      <c r="O83" s="1142"/>
      <c r="P83" s="1142"/>
      <c r="Q83" s="1142"/>
      <c r="R83" s="1142"/>
      <c r="S83" s="1142"/>
      <c r="T83" s="1142"/>
      <c r="U83" s="1142"/>
      <c r="V83" s="1142"/>
      <c r="W83" s="1142"/>
      <c r="X83" s="1142"/>
      <c r="Y83" s="1142"/>
      <c r="Z83" s="1142"/>
      <c r="AA83" s="1142"/>
      <c r="AB83" s="1142"/>
      <c r="AC83" s="1142"/>
      <c r="AD83" s="1142"/>
      <c r="AE83" s="1142"/>
      <c r="AF83" s="1142"/>
      <c r="AG83" s="1142"/>
      <c r="AH83" s="1142"/>
      <c r="AI83" s="1142"/>
      <c r="AJ83" s="1142"/>
    </row>
    <row r="84" spans="1:37" s="56" customFormat="1" ht="33.75" customHeight="1">
      <c r="A84" s="369" t="s">
        <v>108</v>
      </c>
      <c r="B84" s="1123" t="s">
        <v>404</v>
      </c>
      <c r="C84" s="1123"/>
      <c r="D84" s="1123"/>
      <c r="E84" s="1123"/>
      <c r="F84" s="1123"/>
      <c r="G84" s="1123"/>
      <c r="H84" s="1123"/>
      <c r="I84" s="1123"/>
      <c r="J84" s="1123"/>
      <c r="K84" s="1123"/>
      <c r="L84" s="1123"/>
      <c r="M84" s="1123"/>
      <c r="N84" s="1123"/>
      <c r="O84" s="1123"/>
      <c r="P84" s="1123"/>
      <c r="Q84" s="1123"/>
      <c r="R84" s="1123"/>
      <c r="S84" s="1123"/>
      <c r="T84" s="1123"/>
      <c r="U84" s="1123"/>
      <c r="V84" s="1123"/>
      <c r="W84" s="1123"/>
      <c r="X84" s="1123"/>
      <c r="Y84" s="1123"/>
      <c r="Z84" s="1123"/>
      <c r="AA84" s="1123"/>
      <c r="AB84" s="1123"/>
      <c r="AC84" s="1123"/>
      <c r="AD84" s="1123"/>
      <c r="AE84" s="1123"/>
      <c r="AF84" s="1123"/>
      <c r="AG84" s="1123"/>
      <c r="AH84" s="1123"/>
      <c r="AI84" s="1123"/>
      <c r="AJ84" s="1123"/>
    </row>
    <row r="85" spans="1:37" s="56" customFormat="1" ht="9" customHeight="1">
      <c r="A85" s="370"/>
      <c r="B85" s="371"/>
      <c r="C85" s="371"/>
      <c r="D85" s="371"/>
      <c r="E85" s="371"/>
      <c r="F85" s="371"/>
      <c r="G85" s="371"/>
      <c r="H85" s="371"/>
      <c r="I85" s="371"/>
      <c r="J85" s="371"/>
      <c r="K85" s="371"/>
      <c r="L85" s="371"/>
      <c r="M85" s="370"/>
      <c r="N85" s="370"/>
      <c r="O85" s="372"/>
      <c r="P85" s="372"/>
      <c r="Q85" s="370"/>
      <c r="R85" s="372"/>
      <c r="S85" s="372"/>
      <c r="T85" s="370"/>
      <c r="U85" s="286"/>
      <c r="V85" s="286"/>
      <c r="W85" s="370"/>
      <c r="X85" s="370"/>
      <c r="Y85" s="372"/>
      <c r="Z85" s="372"/>
      <c r="AA85" s="370"/>
      <c r="AB85" s="372"/>
      <c r="AC85" s="372"/>
      <c r="AD85" s="370"/>
      <c r="AE85" s="370"/>
      <c r="AF85" s="370"/>
      <c r="AG85" s="370"/>
      <c r="AH85" s="370"/>
      <c r="AI85" s="370"/>
      <c r="AJ85" s="373"/>
    </row>
    <row r="86" spans="1:37" s="56" customFormat="1" ht="18" customHeight="1">
      <c r="A86" s="374" t="s">
        <v>357</v>
      </c>
      <c r="B86" s="370"/>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6"/>
    </row>
    <row r="87" spans="1:37" s="56" customFormat="1" ht="3" customHeight="1">
      <c r="A87" s="330"/>
      <c r="B87" s="370"/>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233"/>
      <c r="AF87" s="233"/>
      <c r="AG87" s="233"/>
      <c r="AH87" s="233"/>
      <c r="AI87" s="233"/>
      <c r="AJ87" s="233"/>
    </row>
    <row r="88" spans="1:37" s="56" customFormat="1" ht="18" customHeight="1">
      <c r="A88" s="377" t="s">
        <v>60</v>
      </c>
      <c r="B88" s="378"/>
      <c r="C88" s="379"/>
      <c r="D88" s="379"/>
      <c r="E88" s="375"/>
      <c r="F88" s="379"/>
      <c r="G88" s="379"/>
      <c r="H88" s="379"/>
      <c r="I88" s="375"/>
      <c r="J88" s="379"/>
      <c r="K88" s="379"/>
      <c r="L88" s="379"/>
      <c r="M88" s="379"/>
      <c r="N88" s="379"/>
      <c r="O88" s="375"/>
      <c r="P88" s="379"/>
      <c r="Q88" s="379"/>
      <c r="R88" s="379"/>
      <c r="S88" s="379"/>
      <c r="T88" s="379"/>
      <c r="U88" s="379"/>
      <c r="V88" s="375"/>
      <c r="W88" s="379"/>
      <c r="X88" s="379"/>
      <c r="Y88" s="375"/>
      <c r="Z88" s="375"/>
      <c r="AA88" s="379"/>
      <c r="AB88" s="379"/>
      <c r="AC88" s="379"/>
      <c r="AD88" s="379"/>
      <c r="AE88" s="233"/>
      <c r="AF88" s="368" t="s">
        <v>226</v>
      </c>
      <c r="AG88" s="380"/>
      <c r="AH88" s="381" t="s">
        <v>146</v>
      </c>
      <c r="AI88" s="380"/>
      <c r="AJ88" s="382"/>
      <c r="AK88" s="57"/>
    </row>
    <row r="89" spans="1:37" s="56" customFormat="1" ht="26.25" customHeight="1">
      <c r="A89" s="1068" t="s">
        <v>54</v>
      </c>
      <c r="B89" s="1069"/>
      <c r="C89" s="1069"/>
      <c r="D89" s="1070"/>
      <c r="E89" s="383"/>
      <c r="F89" s="384" t="s">
        <v>52</v>
      </c>
      <c r="G89" s="284"/>
      <c r="H89" s="284"/>
      <c r="I89" s="385"/>
      <c r="J89" s="384" t="s">
        <v>109</v>
      </c>
      <c r="K89" s="284"/>
      <c r="L89" s="284"/>
      <c r="M89" s="284"/>
      <c r="N89" s="284"/>
      <c r="O89" s="385"/>
      <c r="P89" s="384" t="s">
        <v>110</v>
      </c>
      <c r="Q89" s="284"/>
      <c r="R89" s="284"/>
      <c r="S89" s="284"/>
      <c r="T89" s="284"/>
      <c r="U89" s="284"/>
      <c r="V89" s="385"/>
      <c r="W89" s="384" t="s">
        <v>53</v>
      </c>
      <c r="X89" s="284"/>
      <c r="Y89" s="386"/>
      <c r="Z89" s="385"/>
      <c r="AA89" s="384" t="s">
        <v>48</v>
      </c>
      <c r="AB89" s="284"/>
      <c r="AC89" s="284"/>
      <c r="AD89" s="284"/>
      <c r="AE89" s="386"/>
      <c r="AF89" s="386"/>
      <c r="AG89" s="386"/>
      <c r="AH89" s="386"/>
      <c r="AI89" s="386"/>
      <c r="AJ89" s="387"/>
      <c r="AK89" s="57"/>
    </row>
    <row r="90" spans="1:37" s="56" customFormat="1" ht="18" customHeight="1">
      <c r="A90" s="1056" t="s">
        <v>51</v>
      </c>
      <c r="B90" s="1057"/>
      <c r="C90" s="1057"/>
      <c r="D90" s="1057"/>
      <c r="E90" s="388" t="s">
        <v>322</v>
      </c>
      <c r="F90" s="389"/>
      <c r="G90" s="390"/>
      <c r="H90" s="390"/>
      <c r="I90" s="391"/>
      <c r="J90" s="390"/>
      <c r="K90" s="390"/>
      <c r="L90" s="390"/>
      <c r="M90" s="390"/>
      <c r="N90" s="390"/>
      <c r="O90" s="392"/>
      <c r="P90" s="390"/>
      <c r="Q90" s="390"/>
      <c r="R90" s="390"/>
      <c r="S90" s="390"/>
      <c r="T90" s="390"/>
      <c r="U90" s="390"/>
      <c r="V90" s="392"/>
      <c r="W90" s="390"/>
      <c r="X90" s="390"/>
      <c r="Y90" s="391"/>
      <c r="Z90" s="391"/>
      <c r="AA90" s="390"/>
      <c r="AB90" s="390"/>
      <c r="AC90" s="390"/>
      <c r="AD90" s="390"/>
      <c r="AE90" s="390"/>
      <c r="AF90" s="390"/>
      <c r="AG90" s="390"/>
      <c r="AH90" s="390"/>
      <c r="AI90" s="390"/>
      <c r="AJ90" s="393"/>
      <c r="AK90" s="57"/>
    </row>
    <row r="91" spans="1:37" s="56" customFormat="1" ht="18" customHeight="1">
      <c r="A91" s="1129"/>
      <c r="B91" s="1130"/>
      <c r="C91" s="1130"/>
      <c r="D91" s="1130"/>
      <c r="E91" s="394"/>
      <c r="F91" s="392" t="s">
        <v>55</v>
      </c>
      <c r="G91" s="391"/>
      <c r="H91" s="391"/>
      <c r="I91" s="391"/>
      <c r="J91" s="391"/>
      <c r="K91" s="395"/>
      <c r="L91" s="392" t="s">
        <v>197</v>
      </c>
      <c r="M91" s="391"/>
      <c r="N91" s="391"/>
      <c r="O91" s="392"/>
      <c r="P91" s="392"/>
      <c r="Q91" s="396"/>
      <c r="R91" s="397"/>
      <c r="S91" s="392" t="s">
        <v>48</v>
      </c>
      <c r="T91" s="392"/>
      <c r="U91" s="392" t="s">
        <v>49</v>
      </c>
      <c r="V91" s="1319"/>
      <c r="W91" s="1319"/>
      <c r="X91" s="1319"/>
      <c r="Y91" s="1319"/>
      <c r="Z91" s="1319"/>
      <c r="AA91" s="1319"/>
      <c r="AB91" s="1319"/>
      <c r="AC91" s="1319"/>
      <c r="AD91" s="1319"/>
      <c r="AE91" s="1319"/>
      <c r="AF91" s="1319"/>
      <c r="AG91" s="1319"/>
      <c r="AH91" s="1319"/>
      <c r="AI91" s="1319"/>
      <c r="AJ91" s="398" t="s">
        <v>50</v>
      </c>
      <c r="AK91" s="57"/>
    </row>
    <row r="92" spans="1:37" s="56" customFormat="1" ht="18" customHeight="1" thickBot="1">
      <c r="A92" s="1129"/>
      <c r="B92" s="1130"/>
      <c r="C92" s="1130"/>
      <c r="D92" s="1130"/>
      <c r="E92" s="399" t="s">
        <v>56</v>
      </c>
      <c r="F92" s="396"/>
      <c r="G92" s="391"/>
      <c r="H92" s="391"/>
      <c r="I92" s="391"/>
      <c r="J92" s="391"/>
      <c r="K92" s="370"/>
      <c r="L92" s="391"/>
      <c r="M92" s="233"/>
      <c r="N92" s="233"/>
      <c r="O92" s="392"/>
      <c r="P92" s="396"/>
      <c r="Q92" s="396"/>
      <c r="R92" s="396"/>
      <c r="S92" s="400"/>
      <c r="T92" s="400"/>
      <c r="U92" s="400"/>
      <c r="V92" s="400"/>
      <c r="W92" s="400"/>
      <c r="X92" s="400"/>
      <c r="Y92" s="400"/>
      <c r="Z92" s="400"/>
      <c r="AA92" s="400"/>
      <c r="AB92" s="400"/>
      <c r="AC92" s="400"/>
      <c r="AD92" s="400"/>
      <c r="AE92" s="400"/>
      <c r="AF92" s="400"/>
      <c r="AG92" s="400"/>
      <c r="AH92" s="400"/>
      <c r="AI92" s="400"/>
      <c r="AJ92" s="401"/>
      <c r="AK92" s="57"/>
    </row>
    <row r="93" spans="1:37" s="56" customFormat="1" ht="75" customHeight="1" thickBot="1">
      <c r="A93" s="1129"/>
      <c r="B93" s="1130"/>
      <c r="C93" s="1130"/>
      <c r="D93" s="1130"/>
      <c r="E93" s="1211" t="s">
        <v>570</v>
      </c>
      <c r="F93" s="1212"/>
      <c r="G93" s="1212"/>
      <c r="H93" s="1212"/>
      <c r="I93" s="1212"/>
      <c r="J93" s="1212"/>
      <c r="K93" s="1212"/>
      <c r="L93" s="1212"/>
      <c r="M93" s="1212"/>
      <c r="N93" s="1212"/>
      <c r="O93" s="1212"/>
      <c r="P93" s="1212"/>
      <c r="Q93" s="1212"/>
      <c r="R93" s="1212"/>
      <c r="S93" s="1212"/>
      <c r="T93" s="1212"/>
      <c r="U93" s="1212"/>
      <c r="V93" s="1212"/>
      <c r="W93" s="1212"/>
      <c r="X93" s="1212"/>
      <c r="Y93" s="1212"/>
      <c r="Z93" s="1212"/>
      <c r="AA93" s="1212"/>
      <c r="AB93" s="1212"/>
      <c r="AC93" s="1212"/>
      <c r="AD93" s="1212"/>
      <c r="AE93" s="1212"/>
      <c r="AF93" s="1212"/>
      <c r="AG93" s="1212"/>
      <c r="AH93" s="1212"/>
      <c r="AI93" s="1212"/>
      <c r="AJ93" s="1213"/>
      <c r="AK93" s="57"/>
    </row>
    <row r="94" spans="1:37" s="56" customFormat="1" ht="12">
      <c r="A94" s="1129"/>
      <c r="B94" s="1130"/>
      <c r="C94" s="1130"/>
      <c r="D94" s="1130"/>
      <c r="E94" s="402" t="s">
        <v>324</v>
      </c>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3"/>
      <c r="AK94" s="57"/>
    </row>
    <row r="95" spans="1:37" s="56" customFormat="1" ht="12.75" thickBot="1">
      <c r="A95" s="1129"/>
      <c r="B95" s="1130"/>
      <c r="C95" s="1130"/>
      <c r="D95" s="1130"/>
      <c r="E95" s="402" t="s">
        <v>323</v>
      </c>
      <c r="F95" s="391"/>
      <c r="G95" s="391"/>
      <c r="H95" s="391"/>
      <c r="I95" s="391"/>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404"/>
      <c r="AK95" s="57"/>
    </row>
    <row r="96" spans="1:37" s="56" customFormat="1" ht="18" customHeight="1" thickBot="1">
      <c r="A96" s="1059"/>
      <c r="B96" s="1060"/>
      <c r="C96" s="1060"/>
      <c r="D96" s="1060"/>
      <c r="E96" s="405" t="s">
        <v>199</v>
      </c>
      <c r="F96" s="283"/>
      <c r="G96" s="283"/>
      <c r="H96" s="283"/>
      <c r="I96" s="283"/>
      <c r="J96" s="283"/>
      <c r="K96" s="283"/>
      <c r="L96" s="1274" t="s">
        <v>563</v>
      </c>
      <c r="M96" s="1275"/>
      <c r="N96" s="1275"/>
      <c r="O96" s="1184"/>
      <c r="P96" s="1184"/>
      <c r="Q96" s="406" t="s">
        <v>5</v>
      </c>
      <c r="R96" s="1184"/>
      <c r="S96" s="1184"/>
      <c r="T96" s="406" t="s">
        <v>57</v>
      </c>
      <c r="U96" s="407" t="s">
        <v>49</v>
      </c>
      <c r="V96" s="408"/>
      <c r="W96" s="409" t="s">
        <v>58</v>
      </c>
      <c r="X96" s="407"/>
      <c r="Y96" s="407"/>
      <c r="Z96" s="408"/>
      <c r="AA96" s="409" t="s">
        <v>59</v>
      </c>
      <c r="AB96" s="407"/>
      <c r="AC96" s="407" t="s">
        <v>50</v>
      </c>
      <c r="AD96" s="407"/>
      <c r="AE96" s="407"/>
      <c r="AF96" s="407"/>
      <c r="AG96" s="407"/>
      <c r="AH96" s="407"/>
      <c r="AI96" s="407"/>
      <c r="AJ96" s="410"/>
      <c r="AK96" s="57"/>
    </row>
    <row r="97" spans="1:37" s="56" customFormat="1" ht="12" customHeight="1">
      <c r="A97" s="411"/>
      <c r="B97" s="411"/>
      <c r="C97" s="411"/>
      <c r="D97" s="411"/>
      <c r="E97" s="412"/>
      <c r="F97" s="372"/>
      <c r="G97" s="372"/>
      <c r="H97" s="372"/>
      <c r="I97" s="372"/>
      <c r="J97" s="372"/>
      <c r="K97" s="372"/>
      <c r="L97" s="392"/>
      <c r="M97" s="392"/>
      <c r="N97" s="372"/>
      <c r="O97" s="413"/>
      <c r="P97" s="413"/>
      <c r="Q97" s="413"/>
      <c r="R97" s="413"/>
      <c r="S97" s="413"/>
      <c r="T97" s="413"/>
      <c r="U97" s="372"/>
      <c r="V97" s="372"/>
      <c r="W97" s="414"/>
      <c r="X97" s="372"/>
      <c r="Y97" s="372"/>
      <c r="Z97" s="372"/>
      <c r="AA97" s="413"/>
      <c r="AB97" s="372"/>
      <c r="AC97" s="372"/>
      <c r="AD97" s="372"/>
      <c r="AE97" s="372"/>
      <c r="AF97" s="372"/>
      <c r="AG97" s="372"/>
      <c r="AH97" s="372"/>
      <c r="AI97" s="372"/>
      <c r="AJ97" s="415"/>
    </row>
    <row r="98" spans="1:37" s="56" customFormat="1" ht="18" customHeight="1" thickBot="1">
      <c r="A98" s="416" t="s">
        <v>264</v>
      </c>
      <c r="B98" s="391"/>
      <c r="C98" s="391"/>
      <c r="D98" s="391"/>
      <c r="E98" s="372"/>
      <c r="F98" s="372"/>
      <c r="G98" s="372"/>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68" t="s">
        <v>226</v>
      </c>
      <c r="AG98" s="417"/>
      <c r="AH98" s="418" t="s">
        <v>146</v>
      </c>
      <c r="AI98" s="417"/>
      <c r="AJ98" s="417"/>
      <c r="AK98" s="57"/>
    </row>
    <row r="99" spans="1:37" s="56" customFormat="1" ht="75" customHeight="1" thickBot="1">
      <c r="A99" s="1068" t="s">
        <v>163</v>
      </c>
      <c r="B99" s="1069"/>
      <c r="C99" s="1069"/>
      <c r="D99" s="1218"/>
      <c r="E99" s="1185" t="s">
        <v>564</v>
      </c>
      <c r="F99" s="1186"/>
      <c r="G99" s="1186"/>
      <c r="H99" s="1186"/>
      <c r="I99" s="1186"/>
      <c r="J99" s="1186"/>
      <c r="K99" s="1186"/>
      <c r="L99" s="1186"/>
      <c r="M99" s="1186"/>
      <c r="N99" s="1186"/>
      <c r="O99" s="1186"/>
      <c r="P99" s="1186"/>
      <c r="Q99" s="1186"/>
      <c r="R99" s="1186"/>
      <c r="S99" s="1186"/>
      <c r="T99" s="1186"/>
      <c r="U99" s="1186"/>
      <c r="V99" s="1186"/>
      <c r="W99" s="1186"/>
      <c r="X99" s="1186"/>
      <c r="Y99" s="1186"/>
      <c r="Z99" s="1186"/>
      <c r="AA99" s="1186"/>
      <c r="AB99" s="1186"/>
      <c r="AC99" s="1186"/>
      <c r="AD99" s="1186"/>
      <c r="AE99" s="1186"/>
      <c r="AF99" s="1186"/>
      <c r="AG99" s="1186"/>
      <c r="AH99" s="1186"/>
      <c r="AI99" s="1186"/>
      <c r="AJ99" s="1187"/>
      <c r="AK99" s="57"/>
    </row>
    <row r="100" spans="1:37" s="56" customFormat="1" ht="18" customHeight="1" thickBot="1">
      <c r="A100" s="1056" t="s">
        <v>162</v>
      </c>
      <c r="B100" s="1057"/>
      <c r="C100" s="1057"/>
      <c r="D100" s="1058"/>
      <c r="E100" s="419"/>
      <c r="F100" s="389" t="s">
        <v>194</v>
      </c>
      <c r="G100" s="390"/>
      <c r="H100" s="390"/>
      <c r="I100" s="390"/>
      <c r="J100" s="390"/>
      <c r="K100" s="390"/>
      <c r="L100" s="390"/>
      <c r="M100" s="390"/>
      <c r="N100" s="419"/>
      <c r="O100" s="389" t="s">
        <v>195</v>
      </c>
      <c r="P100" s="390"/>
      <c r="Q100" s="390"/>
      <c r="R100" s="390"/>
      <c r="S100" s="390"/>
      <c r="T100" s="390"/>
      <c r="U100" s="419"/>
      <c r="V100" s="389" t="s">
        <v>196</v>
      </c>
      <c r="W100" s="390"/>
      <c r="X100" s="390"/>
      <c r="Y100" s="390"/>
      <c r="Z100" s="390"/>
      <c r="AA100" s="390"/>
      <c r="AB100" s="390"/>
      <c r="AC100" s="390"/>
      <c r="AD100" s="390"/>
      <c r="AE100" s="390"/>
      <c r="AF100" s="390"/>
      <c r="AG100" s="390"/>
      <c r="AH100" s="390"/>
      <c r="AI100" s="390"/>
      <c r="AJ100" s="393"/>
      <c r="AK100" s="57"/>
    </row>
    <row r="101" spans="1:37" s="56" customFormat="1" ht="14.25" customHeight="1" thickBot="1">
      <c r="A101" s="1059"/>
      <c r="B101" s="1060"/>
      <c r="C101" s="1060"/>
      <c r="D101" s="1061"/>
      <c r="E101" s="384" t="s">
        <v>208</v>
      </c>
      <c r="F101" s="384"/>
      <c r="G101" s="284"/>
      <c r="H101" s="284"/>
      <c r="I101" s="284"/>
      <c r="J101" s="284"/>
      <c r="K101" s="284"/>
      <c r="L101" s="284"/>
      <c r="M101" s="284"/>
      <c r="N101" s="284"/>
      <c r="O101" s="384"/>
      <c r="P101" s="1215"/>
      <c r="Q101" s="1216"/>
      <c r="R101" s="1216"/>
      <c r="S101" s="1216"/>
      <c r="T101" s="1216"/>
      <c r="U101" s="1216"/>
      <c r="V101" s="1216"/>
      <c r="W101" s="1216"/>
      <c r="X101" s="1216"/>
      <c r="Y101" s="1216"/>
      <c r="Z101" s="1216"/>
      <c r="AA101" s="1216"/>
      <c r="AB101" s="1216"/>
      <c r="AC101" s="1216"/>
      <c r="AD101" s="1216"/>
      <c r="AE101" s="1216"/>
      <c r="AF101" s="1216"/>
      <c r="AG101" s="1216"/>
      <c r="AH101" s="1216"/>
      <c r="AI101" s="1216"/>
      <c r="AJ101" s="1217"/>
      <c r="AK101" s="57"/>
    </row>
    <row r="102" spans="1:37" s="56" customFormat="1" ht="26.25" customHeight="1">
      <c r="A102" s="1068" t="s">
        <v>54</v>
      </c>
      <c r="B102" s="1069"/>
      <c r="C102" s="1069"/>
      <c r="D102" s="1070"/>
      <c r="E102" s="420"/>
      <c r="F102" s="384" t="s">
        <v>52</v>
      </c>
      <c r="G102" s="284"/>
      <c r="H102" s="284"/>
      <c r="I102" s="420"/>
      <c r="J102" s="384" t="s">
        <v>109</v>
      </c>
      <c r="K102" s="284"/>
      <c r="L102" s="284"/>
      <c r="M102" s="284"/>
      <c r="N102" s="284"/>
      <c r="O102" s="421"/>
      <c r="P102" s="384" t="s">
        <v>110</v>
      </c>
      <c r="Q102" s="284"/>
      <c r="R102" s="284"/>
      <c r="S102" s="284"/>
      <c r="T102" s="284"/>
      <c r="U102" s="284"/>
      <c r="V102" s="421"/>
      <c r="W102" s="384" t="s">
        <v>53</v>
      </c>
      <c r="X102" s="284"/>
      <c r="Y102" s="420"/>
      <c r="Z102" s="384" t="s">
        <v>48</v>
      </c>
      <c r="AA102" s="384"/>
      <c r="AB102" s="284"/>
      <c r="AC102" s="284"/>
      <c r="AD102" s="284"/>
      <c r="AE102" s="284"/>
      <c r="AF102" s="284"/>
      <c r="AG102" s="284"/>
      <c r="AH102" s="284"/>
      <c r="AI102" s="284"/>
      <c r="AJ102" s="422"/>
      <c r="AK102" s="57"/>
    </row>
    <row r="103" spans="1:37" s="56" customFormat="1" ht="15" customHeight="1">
      <c r="A103" s="1056" t="s">
        <v>51</v>
      </c>
      <c r="B103" s="1057"/>
      <c r="C103" s="1057"/>
      <c r="D103" s="1057"/>
      <c r="E103" s="388" t="s">
        <v>283</v>
      </c>
      <c r="F103" s="389"/>
      <c r="G103" s="390"/>
      <c r="H103" s="390"/>
      <c r="I103" s="390"/>
      <c r="J103" s="390"/>
      <c r="K103" s="390"/>
      <c r="L103" s="390"/>
      <c r="M103" s="390"/>
      <c r="N103" s="390"/>
      <c r="O103" s="389"/>
      <c r="P103" s="390"/>
      <c r="Q103" s="390"/>
      <c r="R103" s="390"/>
      <c r="S103" s="390"/>
      <c r="T103" s="390"/>
      <c r="U103" s="390"/>
      <c r="V103" s="389"/>
      <c r="W103" s="390"/>
      <c r="X103" s="390"/>
      <c r="Y103" s="390"/>
      <c r="Z103" s="390"/>
      <c r="AA103" s="390"/>
      <c r="AB103" s="390"/>
      <c r="AC103" s="390"/>
      <c r="AD103" s="390"/>
      <c r="AE103" s="390"/>
      <c r="AF103" s="390"/>
      <c r="AG103" s="390"/>
      <c r="AH103" s="390"/>
      <c r="AI103" s="390"/>
      <c r="AJ103" s="393"/>
      <c r="AK103" s="57"/>
    </row>
    <row r="104" spans="1:37" s="56" customFormat="1" ht="18" customHeight="1">
      <c r="A104" s="1129"/>
      <c r="B104" s="1130"/>
      <c r="C104" s="1130"/>
      <c r="D104" s="1130"/>
      <c r="E104" s="423"/>
      <c r="F104" s="392" t="s">
        <v>55</v>
      </c>
      <c r="G104" s="391"/>
      <c r="H104" s="391"/>
      <c r="I104" s="391"/>
      <c r="J104" s="391"/>
      <c r="K104" s="424"/>
      <c r="L104" s="392" t="s">
        <v>198</v>
      </c>
      <c r="M104" s="391"/>
      <c r="N104" s="391"/>
      <c r="O104" s="392"/>
      <c r="P104" s="392"/>
      <c r="Q104" s="396"/>
      <c r="R104" s="352"/>
      <c r="S104" s="392" t="s">
        <v>48</v>
      </c>
      <c r="T104" s="392"/>
      <c r="U104" s="392" t="s">
        <v>49</v>
      </c>
      <c r="V104" s="1320"/>
      <c r="W104" s="1320"/>
      <c r="X104" s="1320"/>
      <c r="Y104" s="1320"/>
      <c r="Z104" s="1320"/>
      <c r="AA104" s="1320"/>
      <c r="AB104" s="1320"/>
      <c r="AC104" s="1320"/>
      <c r="AD104" s="1320"/>
      <c r="AE104" s="1320"/>
      <c r="AF104" s="1320"/>
      <c r="AG104" s="1320"/>
      <c r="AH104" s="1320"/>
      <c r="AI104" s="1320"/>
      <c r="AJ104" s="398" t="s">
        <v>50</v>
      </c>
      <c r="AK104" s="57"/>
    </row>
    <row r="105" spans="1:37" s="56" customFormat="1" ht="15.75" customHeight="1" thickBot="1">
      <c r="A105" s="1129"/>
      <c r="B105" s="1130"/>
      <c r="C105" s="1130"/>
      <c r="D105" s="1130"/>
      <c r="E105" s="399" t="s">
        <v>56</v>
      </c>
      <c r="F105" s="396"/>
      <c r="G105" s="391"/>
      <c r="H105" s="391"/>
      <c r="I105" s="391"/>
      <c r="J105" s="391"/>
      <c r="K105" s="370"/>
      <c r="L105" s="391"/>
      <c r="M105" s="425" t="s">
        <v>84</v>
      </c>
      <c r="N105" s="392"/>
      <c r="O105" s="392"/>
      <c r="P105" s="392"/>
      <c r="Q105" s="392"/>
      <c r="R105" s="392"/>
      <c r="S105" s="392"/>
      <c r="T105" s="392"/>
      <c r="U105" s="392"/>
      <c r="V105" s="392"/>
      <c r="W105" s="392"/>
      <c r="X105" s="392"/>
      <c r="Y105" s="392"/>
      <c r="Z105" s="392"/>
      <c r="AA105" s="392"/>
      <c r="AB105" s="392"/>
      <c r="AC105" s="392"/>
      <c r="AD105" s="392"/>
      <c r="AE105" s="392"/>
      <c r="AF105" s="392"/>
      <c r="AG105" s="392"/>
      <c r="AH105" s="392"/>
      <c r="AI105" s="392"/>
      <c r="AJ105" s="398"/>
      <c r="AK105" s="57"/>
    </row>
    <row r="106" spans="1:37" s="56" customFormat="1" ht="75" customHeight="1" thickBot="1">
      <c r="A106" s="1129"/>
      <c r="B106" s="1130"/>
      <c r="C106" s="1130"/>
      <c r="D106" s="1130"/>
      <c r="E106" s="1181" t="s">
        <v>565</v>
      </c>
      <c r="F106" s="1182"/>
      <c r="G106" s="1182"/>
      <c r="H106" s="1182"/>
      <c r="I106" s="1182"/>
      <c r="J106" s="1182"/>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c r="AF106" s="1182"/>
      <c r="AG106" s="1182"/>
      <c r="AH106" s="1182"/>
      <c r="AI106" s="1182"/>
      <c r="AJ106" s="1183"/>
      <c r="AK106" s="57"/>
    </row>
    <row r="107" spans="1:37" s="56" customFormat="1" ht="12">
      <c r="A107" s="1129"/>
      <c r="B107" s="1130"/>
      <c r="C107" s="1130"/>
      <c r="D107" s="1130"/>
      <c r="E107" s="402" t="s">
        <v>324</v>
      </c>
      <c r="F107" s="400"/>
      <c r="G107" s="400"/>
      <c r="H107" s="400"/>
      <c r="I107" s="400"/>
      <c r="J107" s="400"/>
      <c r="K107" s="400"/>
      <c r="L107" s="400"/>
      <c r="M107" s="400"/>
      <c r="N107" s="400"/>
      <c r="O107" s="400"/>
      <c r="P107" s="400"/>
      <c r="Q107" s="400"/>
      <c r="R107" s="400"/>
      <c r="S107" s="400"/>
      <c r="T107" s="400"/>
      <c r="U107" s="400"/>
      <c r="V107" s="400"/>
      <c r="W107" s="400"/>
      <c r="X107" s="400"/>
      <c r="Y107" s="400"/>
      <c r="Z107" s="400"/>
      <c r="AA107" s="400"/>
      <c r="AB107" s="400"/>
      <c r="AC107" s="400"/>
      <c r="AD107" s="400"/>
      <c r="AE107" s="400" t="s">
        <v>200</v>
      </c>
      <c r="AF107" s="400"/>
      <c r="AG107" s="400"/>
      <c r="AH107" s="400"/>
      <c r="AI107" s="400"/>
      <c r="AJ107" s="403"/>
      <c r="AK107" s="57"/>
    </row>
    <row r="108" spans="1:37" s="56" customFormat="1" ht="12">
      <c r="A108" s="1129"/>
      <c r="B108" s="1130"/>
      <c r="C108" s="1130"/>
      <c r="D108" s="1130"/>
      <c r="E108" s="402" t="s">
        <v>284</v>
      </c>
      <c r="F108" s="400"/>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3"/>
      <c r="AK108" s="57"/>
    </row>
    <row r="109" spans="1:37" s="56" customFormat="1" ht="14.25" thickBot="1">
      <c r="A109" s="1129"/>
      <c r="B109" s="1130"/>
      <c r="C109" s="1130"/>
      <c r="D109" s="1130"/>
      <c r="E109" s="402" t="s">
        <v>358</v>
      </c>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404"/>
      <c r="AK109" s="54"/>
    </row>
    <row r="110" spans="1:37" s="56" customFormat="1" ht="18" customHeight="1" thickBot="1">
      <c r="A110" s="1059"/>
      <c r="B110" s="1060"/>
      <c r="C110" s="1060"/>
      <c r="D110" s="1060"/>
      <c r="E110" s="405" t="s">
        <v>199</v>
      </c>
      <c r="F110" s="283"/>
      <c r="G110" s="283"/>
      <c r="H110" s="283"/>
      <c r="I110" s="283"/>
      <c r="J110" s="283"/>
      <c r="K110" s="426"/>
      <c r="L110" s="1274" t="s">
        <v>34</v>
      </c>
      <c r="M110" s="1275"/>
      <c r="N110" s="1247" t="s">
        <v>566</v>
      </c>
      <c r="O110" s="1247"/>
      <c r="P110" s="406" t="s">
        <v>5</v>
      </c>
      <c r="Q110" s="1247">
        <v>10</v>
      </c>
      <c r="R110" s="1247"/>
      <c r="S110" s="406" t="s">
        <v>57</v>
      </c>
      <c r="T110" s="407" t="s">
        <v>49</v>
      </c>
      <c r="U110" s="427"/>
      <c r="V110" s="409" t="s">
        <v>58</v>
      </c>
      <c r="W110" s="407"/>
      <c r="X110" s="407"/>
      <c r="Y110" s="427"/>
      <c r="Z110" s="406" t="s">
        <v>59</v>
      </c>
      <c r="AA110" s="407"/>
      <c r="AB110" s="407" t="s">
        <v>50</v>
      </c>
      <c r="AC110" s="407"/>
      <c r="AD110" s="407"/>
      <c r="AE110" s="407"/>
      <c r="AF110" s="407"/>
      <c r="AG110" s="407"/>
      <c r="AH110" s="407"/>
      <c r="AI110" s="407"/>
      <c r="AJ110" s="410"/>
      <c r="AK110" s="57"/>
    </row>
    <row r="111" spans="1:37" s="56" customFormat="1" ht="12" customHeight="1">
      <c r="A111" s="375"/>
      <c r="B111" s="375"/>
      <c r="C111" s="375"/>
      <c r="D111" s="375"/>
      <c r="E111" s="412"/>
      <c r="F111" s="372"/>
      <c r="G111" s="372"/>
      <c r="H111" s="372"/>
      <c r="I111" s="372"/>
      <c r="J111" s="372"/>
      <c r="K111" s="372"/>
      <c r="L111" s="413"/>
      <c r="M111" s="413"/>
      <c r="N111" s="413"/>
      <c r="O111" s="413"/>
      <c r="P111" s="413"/>
      <c r="Q111" s="413"/>
      <c r="R111" s="413"/>
      <c r="S111" s="413"/>
      <c r="T111" s="372"/>
      <c r="U111" s="372"/>
      <c r="V111" s="414"/>
      <c r="W111" s="372"/>
      <c r="X111" s="372"/>
      <c r="Y111" s="372"/>
      <c r="Z111" s="413"/>
      <c r="AA111" s="372"/>
      <c r="AB111" s="372"/>
      <c r="AC111" s="372"/>
      <c r="AD111" s="372"/>
      <c r="AE111" s="372"/>
      <c r="AF111" s="372"/>
      <c r="AG111" s="372"/>
      <c r="AH111" s="372"/>
      <c r="AI111" s="372"/>
      <c r="AJ111" s="415"/>
      <c r="AK111" s="57"/>
    </row>
    <row r="112" spans="1:37" s="56" customFormat="1" ht="18" customHeight="1">
      <c r="A112" s="428" t="s">
        <v>327</v>
      </c>
      <c r="B112" s="375"/>
      <c r="C112" s="375"/>
      <c r="D112" s="375"/>
      <c r="E112" s="412"/>
      <c r="F112" s="372"/>
      <c r="G112" s="372"/>
      <c r="H112" s="372"/>
      <c r="I112" s="372"/>
      <c r="J112" s="372"/>
      <c r="K112" s="372"/>
      <c r="L112" s="413"/>
      <c r="M112" s="413"/>
      <c r="N112" s="413"/>
      <c r="O112" s="413"/>
      <c r="P112" s="413"/>
      <c r="Q112" s="413"/>
      <c r="R112" s="413"/>
      <c r="S112" s="413"/>
      <c r="T112" s="372"/>
      <c r="U112" s="372"/>
      <c r="V112" s="414"/>
      <c r="W112" s="372"/>
      <c r="X112" s="372"/>
      <c r="Y112" s="372"/>
      <c r="Z112" s="413"/>
      <c r="AA112" s="372"/>
      <c r="AB112" s="372"/>
      <c r="AC112" s="372"/>
      <c r="AD112" s="372"/>
      <c r="AE112" s="372"/>
      <c r="AF112" s="372"/>
      <c r="AG112" s="372"/>
      <c r="AH112" s="372"/>
      <c r="AI112" s="372"/>
      <c r="AJ112" s="415"/>
      <c r="AK112" s="57"/>
    </row>
    <row r="113" spans="1:38" s="56" customFormat="1" ht="12.75" thickBot="1">
      <c r="A113" s="377"/>
      <c r="B113" s="379"/>
      <c r="C113" s="379"/>
      <c r="D113" s="379"/>
      <c r="E113" s="412"/>
      <c r="F113" s="372"/>
      <c r="G113" s="372"/>
      <c r="H113" s="372"/>
      <c r="I113" s="372"/>
      <c r="J113" s="372"/>
      <c r="K113" s="372"/>
      <c r="L113" s="413"/>
      <c r="M113" s="413"/>
      <c r="N113" s="413"/>
      <c r="O113" s="413"/>
      <c r="P113" s="413"/>
      <c r="Q113" s="413"/>
      <c r="R113" s="413"/>
      <c r="S113" s="413"/>
      <c r="T113" s="372"/>
      <c r="U113" s="372"/>
      <c r="V113" s="414"/>
      <c r="W113" s="372"/>
      <c r="X113" s="372"/>
      <c r="Y113" s="372"/>
      <c r="Z113" s="413"/>
      <c r="AA113" s="372"/>
      <c r="AB113" s="372"/>
      <c r="AC113" s="372"/>
      <c r="AD113" s="372"/>
      <c r="AE113" s="372"/>
      <c r="AF113" s="372"/>
      <c r="AG113" s="372"/>
      <c r="AH113" s="372"/>
      <c r="AI113" s="372"/>
      <c r="AJ113" s="429" t="s">
        <v>325</v>
      </c>
    </row>
    <row r="114" spans="1:38" s="56" customFormat="1" ht="67.5" customHeight="1" thickBot="1">
      <c r="A114" s="1068" t="s">
        <v>228</v>
      </c>
      <c r="B114" s="1069"/>
      <c r="C114" s="1069"/>
      <c r="D114" s="1218"/>
      <c r="E114" s="1248"/>
      <c r="F114" s="1249"/>
      <c r="G114" s="1249"/>
      <c r="H114" s="1249"/>
      <c r="I114" s="1249"/>
      <c r="J114" s="1249"/>
      <c r="K114" s="1249"/>
      <c r="L114" s="1249"/>
      <c r="M114" s="1249"/>
      <c r="N114" s="1249"/>
      <c r="O114" s="1249"/>
      <c r="P114" s="1249"/>
      <c r="Q114" s="1249"/>
      <c r="R114" s="1249"/>
      <c r="S114" s="1249"/>
      <c r="T114" s="1249"/>
      <c r="U114" s="1249"/>
      <c r="V114" s="1249"/>
      <c r="W114" s="1249"/>
      <c r="X114" s="1249"/>
      <c r="Y114" s="1249"/>
      <c r="Z114" s="1249"/>
      <c r="AA114" s="1249"/>
      <c r="AB114" s="1249"/>
      <c r="AC114" s="1249"/>
      <c r="AD114" s="1249"/>
      <c r="AE114" s="1249"/>
      <c r="AF114" s="1249"/>
      <c r="AG114" s="1249"/>
      <c r="AH114" s="1249"/>
      <c r="AI114" s="1249"/>
      <c r="AJ114" s="1250"/>
    </row>
    <row r="115" spans="1:38" s="56" customFormat="1" ht="67.5" customHeight="1" thickBot="1">
      <c r="A115" s="1068" t="s">
        <v>326</v>
      </c>
      <c r="B115" s="1069"/>
      <c r="C115" s="1069"/>
      <c r="D115" s="1218"/>
      <c r="E115" s="1248"/>
      <c r="F115" s="1249"/>
      <c r="G115" s="1249"/>
      <c r="H115" s="1249"/>
      <c r="I115" s="1249"/>
      <c r="J115" s="1249"/>
      <c r="K115" s="1249"/>
      <c r="L115" s="1249"/>
      <c r="M115" s="1249"/>
      <c r="N115" s="1249"/>
      <c r="O115" s="1249"/>
      <c r="P115" s="1249"/>
      <c r="Q115" s="1249"/>
      <c r="R115" s="1249"/>
      <c r="S115" s="1249"/>
      <c r="T115" s="1249"/>
      <c r="U115" s="1249"/>
      <c r="V115" s="1249"/>
      <c r="W115" s="1249"/>
      <c r="X115" s="1249"/>
      <c r="Y115" s="1249"/>
      <c r="Z115" s="1249"/>
      <c r="AA115" s="1249"/>
      <c r="AB115" s="1249"/>
      <c r="AC115" s="1249"/>
      <c r="AD115" s="1249"/>
      <c r="AE115" s="1249"/>
      <c r="AF115" s="1249"/>
      <c r="AG115" s="1249"/>
      <c r="AH115" s="1249"/>
      <c r="AI115" s="1249"/>
      <c r="AJ115" s="1250"/>
    </row>
    <row r="116" spans="1:38" s="56" customFormat="1" ht="5.25" customHeight="1">
      <c r="A116" s="330"/>
      <c r="B116" s="375"/>
      <c r="C116" s="375"/>
      <c r="D116" s="375"/>
      <c r="E116" s="412"/>
      <c r="F116" s="372"/>
      <c r="G116" s="372"/>
      <c r="H116" s="372"/>
      <c r="I116" s="372"/>
      <c r="J116" s="372"/>
      <c r="K116" s="372"/>
      <c r="L116" s="413"/>
      <c r="M116" s="413"/>
      <c r="N116" s="413"/>
      <c r="O116" s="413"/>
      <c r="P116" s="413"/>
      <c r="Q116" s="413"/>
      <c r="R116" s="413"/>
      <c r="S116" s="413"/>
      <c r="T116" s="372"/>
      <c r="U116" s="372"/>
      <c r="V116" s="414"/>
      <c r="W116" s="372"/>
      <c r="X116" s="372"/>
      <c r="Y116" s="372"/>
      <c r="Z116" s="413"/>
      <c r="AA116" s="372"/>
      <c r="AB116" s="372"/>
      <c r="AC116" s="372"/>
      <c r="AD116" s="372"/>
      <c r="AE116" s="372"/>
      <c r="AF116" s="372"/>
      <c r="AG116" s="372"/>
      <c r="AH116" s="372"/>
      <c r="AI116" s="372"/>
      <c r="AJ116" s="415"/>
    </row>
    <row r="117" spans="1:38" s="56" customFormat="1" ht="6.75" customHeight="1">
      <c r="A117" s="371"/>
      <c r="B117" s="286"/>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430"/>
    </row>
    <row r="118" spans="1:38" s="56" customFormat="1" ht="2.25" customHeight="1">
      <c r="A118" s="191"/>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430"/>
    </row>
    <row r="119" spans="1:38" s="56" customFormat="1" ht="6.75" hidden="1" customHeight="1">
      <c r="A119" s="371"/>
      <c r="B119" s="286"/>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430"/>
    </row>
    <row r="120" spans="1:38" s="56" customFormat="1" ht="17.25" customHeight="1">
      <c r="A120" s="431" t="s">
        <v>288</v>
      </c>
      <c r="B120" s="432"/>
      <c r="C120" s="432"/>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375"/>
      <c r="AG120" s="233"/>
      <c r="AH120" s="233"/>
      <c r="AI120" s="233"/>
      <c r="AJ120" s="373"/>
      <c r="AL120" s="130"/>
    </row>
    <row r="121" spans="1:38" s="56" customFormat="1" ht="16.5" customHeight="1">
      <c r="A121" s="285"/>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33"/>
      <c r="AF121" s="368" t="s">
        <v>226</v>
      </c>
      <c r="AG121" s="380"/>
      <c r="AH121" s="381" t="s">
        <v>146</v>
      </c>
      <c r="AI121" s="380"/>
      <c r="AJ121" s="382"/>
      <c r="AK121" s="57"/>
      <c r="AL121" s="68"/>
    </row>
    <row r="122" spans="1:38" s="56" customFormat="1" ht="17.25" customHeight="1">
      <c r="A122" s="285" t="s">
        <v>328</v>
      </c>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373"/>
      <c r="AK122" s="57"/>
      <c r="AL122" s="68"/>
    </row>
    <row r="123" spans="1:38" s="56" customFormat="1" ht="6.75" customHeight="1" thickBot="1">
      <c r="A123" s="285"/>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373"/>
      <c r="AK123" s="57"/>
      <c r="AL123" s="68"/>
    </row>
    <row r="124" spans="1:38" s="56" customFormat="1" ht="17.25" customHeight="1" thickBot="1">
      <c r="A124" s="433" t="s">
        <v>329</v>
      </c>
      <c r="B124" s="434"/>
      <c r="C124" s="435"/>
      <c r="D124" s="435"/>
      <c r="E124" s="435"/>
      <c r="F124" s="435"/>
      <c r="G124" s="435"/>
      <c r="H124" s="435"/>
      <c r="I124" s="435"/>
      <c r="J124" s="435"/>
      <c r="K124" s="435"/>
      <c r="L124" s="435"/>
      <c r="M124" s="435"/>
      <c r="N124" s="435"/>
      <c r="O124" s="435"/>
      <c r="P124" s="435"/>
      <c r="Q124" s="435"/>
      <c r="R124" s="435"/>
      <c r="S124" s="435"/>
      <c r="T124" s="435"/>
      <c r="U124" s="436" t="s">
        <v>61</v>
      </c>
      <c r="V124" s="437"/>
      <c r="W124" s="437"/>
      <c r="X124" s="437"/>
      <c r="Y124" s="437"/>
      <c r="Z124" s="437"/>
      <c r="AA124" s="437"/>
      <c r="AB124" s="261"/>
      <c r="AC124" s="438"/>
      <c r="AD124" s="439" t="s">
        <v>72</v>
      </c>
      <c r="AE124" s="440"/>
      <c r="AF124" s="440"/>
      <c r="AG124" s="441"/>
      <c r="AH124" s="442" t="s">
        <v>73</v>
      </c>
      <c r="AI124" s="437"/>
      <c r="AJ124" s="443"/>
      <c r="AK124" s="57"/>
      <c r="AL124" s="65"/>
    </row>
    <row r="125" spans="1:38" s="56" customFormat="1" ht="18" customHeight="1">
      <c r="A125" s="444"/>
      <c r="B125" s="445" t="s">
        <v>285</v>
      </c>
      <c r="C125" s="342" t="s">
        <v>294</v>
      </c>
      <c r="D125" s="342"/>
      <c r="E125" s="342"/>
      <c r="F125" s="342"/>
      <c r="G125" s="342"/>
      <c r="H125" s="342"/>
      <c r="I125" s="342"/>
      <c r="J125" s="342"/>
      <c r="K125" s="342"/>
      <c r="L125" s="342"/>
      <c r="M125" s="342"/>
      <c r="N125" s="342"/>
      <c r="O125" s="342"/>
      <c r="P125" s="342"/>
      <c r="Q125" s="342"/>
      <c r="R125" s="342"/>
      <c r="S125" s="342"/>
      <c r="T125" s="342"/>
      <c r="U125" s="330"/>
      <c r="V125" s="330"/>
      <c r="W125" s="330"/>
      <c r="X125" s="330"/>
      <c r="Y125" s="446"/>
      <c r="Z125" s="446"/>
      <c r="AA125" s="446"/>
      <c r="AB125" s="446"/>
      <c r="AC125" s="285"/>
      <c r="AD125" s="285"/>
      <c r="AE125" s="285"/>
      <c r="AF125" s="285"/>
      <c r="AG125" s="267"/>
      <c r="AH125" s="267"/>
      <c r="AI125" s="267"/>
      <c r="AJ125" s="447"/>
      <c r="AK125" s="131"/>
      <c r="AL125" s="132"/>
    </row>
    <row r="126" spans="1:38" s="56" customFormat="1" ht="18" customHeight="1">
      <c r="A126" s="444"/>
      <c r="B126" s="448" t="s">
        <v>286</v>
      </c>
      <c r="C126" s="449" t="s">
        <v>295</v>
      </c>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50"/>
      <c r="Z126" s="450"/>
      <c r="AA126" s="450"/>
      <c r="AB126" s="450"/>
      <c r="AC126" s="451"/>
      <c r="AD126" s="452"/>
      <c r="AE126" s="451"/>
      <c r="AF126" s="451"/>
      <c r="AG126" s="453"/>
      <c r="AH126" s="453"/>
      <c r="AI126" s="453"/>
      <c r="AJ126" s="454"/>
      <c r="AK126" s="131"/>
      <c r="AL126" s="132"/>
    </row>
    <row r="127" spans="1:38" s="56" customFormat="1" ht="18" customHeight="1">
      <c r="A127" s="455"/>
      <c r="B127" s="456" t="s">
        <v>287</v>
      </c>
      <c r="C127" s="378" t="s">
        <v>298</v>
      </c>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457"/>
      <c r="Z127" s="457"/>
      <c r="AA127" s="457"/>
      <c r="AB127" s="457"/>
      <c r="AC127" s="282"/>
      <c r="AD127" s="282"/>
      <c r="AE127" s="282"/>
      <c r="AF127" s="282"/>
      <c r="AG127" s="458"/>
      <c r="AH127" s="458"/>
      <c r="AI127" s="458"/>
      <c r="AJ127" s="459"/>
      <c r="AK127" s="131"/>
      <c r="AL127" s="132"/>
    </row>
    <row r="128" spans="1:38" s="56" customFormat="1" ht="10.5" customHeight="1" thickBot="1">
      <c r="A128" s="460"/>
      <c r="B128" s="461"/>
      <c r="C128" s="330"/>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446"/>
      <c r="Z128" s="446"/>
      <c r="AA128" s="446"/>
      <c r="AB128" s="446"/>
      <c r="AC128" s="285"/>
      <c r="AD128" s="285"/>
      <c r="AE128" s="285"/>
      <c r="AF128" s="285"/>
      <c r="AG128" s="267"/>
      <c r="AH128" s="267"/>
      <c r="AI128" s="267"/>
      <c r="AJ128" s="462"/>
      <c r="AK128" s="131"/>
      <c r="AL128" s="132"/>
    </row>
    <row r="129" spans="1:38" s="56" customFormat="1" ht="17.25" customHeight="1" thickBot="1">
      <c r="A129" s="463" t="s">
        <v>330</v>
      </c>
      <c r="B129" s="464"/>
      <c r="C129" s="464"/>
      <c r="D129" s="464"/>
      <c r="E129" s="464"/>
      <c r="F129" s="464"/>
      <c r="G129" s="464"/>
      <c r="H129" s="464"/>
      <c r="I129" s="464"/>
      <c r="J129" s="464"/>
      <c r="K129" s="464"/>
      <c r="L129" s="464"/>
      <c r="M129" s="464"/>
      <c r="N129" s="464"/>
      <c r="O129" s="464"/>
      <c r="P129" s="464"/>
      <c r="Q129" s="464"/>
      <c r="R129" s="464"/>
      <c r="S129" s="464"/>
      <c r="T129" s="465"/>
      <c r="U129" s="436" t="s">
        <v>61</v>
      </c>
      <c r="V129" s="261"/>
      <c r="W129" s="437"/>
      <c r="X129" s="437"/>
      <c r="Y129" s="437"/>
      <c r="Z129" s="437"/>
      <c r="AA129" s="437"/>
      <c r="AB129" s="437"/>
      <c r="AC129" s="438"/>
      <c r="AD129" s="439" t="s">
        <v>72</v>
      </c>
      <c r="AE129" s="440"/>
      <c r="AF129" s="440"/>
      <c r="AG129" s="441"/>
      <c r="AH129" s="442" t="s">
        <v>73</v>
      </c>
      <c r="AI129" s="437"/>
      <c r="AJ129" s="443"/>
      <c r="AK129" s="134"/>
      <c r="AL129" s="135"/>
    </row>
    <row r="130" spans="1:38" s="56" customFormat="1" ht="31.5" customHeight="1">
      <c r="A130" s="1037"/>
      <c r="B130" s="466" t="s">
        <v>64</v>
      </c>
      <c r="C130" s="1251" t="s">
        <v>300</v>
      </c>
      <c r="D130" s="1252"/>
      <c r="E130" s="1252"/>
      <c r="F130" s="1252"/>
      <c r="G130" s="1252"/>
      <c r="H130" s="1252"/>
      <c r="I130" s="1252"/>
      <c r="J130" s="1252"/>
      <c r="K130" s="1252"/>
      <c r="L130" s="1252"/>
      <c r="M130" s="1252"/>
      <c r="N130" s="1252"/>
      <c r="O130" s="1252"/>
      <c r="P130" s="1252"/>
      <c r="Q130" s="1252"/>
      <c r="R130" s="1252"/>
      <c r="S130" s="1252"/>
      <c r="T130" s="1252"/>
      <c r="U130" s="1252"/>
      <c r="V130" s="1252"/>
      <c r="W130" s="1252"/>
      <c r="X130" s="1252"/>
      <c r="Y130" s="1252"/>
      <c r="Z130" s="1252"/>
      <c r="AA130" s="1252"/>
      <c r="AB130" s="1252"/>
      <c r="AC130" s="1252"/>
      <c r="AD130" s="1252"/>
      <c r="AE130" s="1252"/>
      <c r="AF130" s="1252"/>
      <c r="AG130" s="1252"/>
      <c r="AH130" s="1252"/>
      <c r="AI130" s="1252"/>
      <c r="AJ130" s="1253"/>
      <c r="AK130" s="57"/>
      <c r="AL130" s="136"/>
    </row>
    <row r="131" spans="1:38" s="56" customFormat="1" ht="15" customHeight="1">
      <c r="A131" s="1038"/>
      <c r="B131" s="1044"/>
      <c r="C131" s="1046" t="s">
        <v>289</v>
      </c>
      <c r="D131" s="1047"/>
      <c r="E131" s="1047"/>
      <c r="F131" s="1047"/>
      <c r="G131" s="1047"/>
      <c r="H131" s="1047"/>
      <c r="I131" s="1047"/>
      <c r="J131" s="1048"/>
      <c r="K131" s="1049"/>
      <c r="L131" s="1032" t="s">
        <v>290</v>
      </c>
      <c r="M131" s="1245" t="s">
        <v>359</v>
      </c>
      <c r="N131" s="1130"/>
      <c r="O131" s="1130"/>
      <c r="P131" s="1130"/>
      <c r="Q131" s="1130"/>
      <c r="R131" s="1130"/>
      <c r="S131" s="1130"/>
      <c r="T131" s="1130"/>
      <c r="U131" s="1130"/>
      <c r="V131" s="1130"/>
      <c r="W131" s="1130"/>
      <c r="X131" s="1130"/>
      <c r="Y131" s="1130"/>
      <c r="Z131" s="1130"/>
      <c r="AA131" s="1130"/>
      <c r="AB131" s="1130"/>
      <c r="AC131" s="1130"/>
      <c r="AD131" s="1130"/>
      <c r="AE131" s="1130"/>
      <c r="AF131" s="1130"/>
      <c r="AG131" s="1130"/>
      <c r="AH131" s="1130"/>
      <c r="AI131" s="1130"/>
      <c r="AJ131" s="1246"/>
      <c r="AK131" s="137"/>
      <c r="AL131" s="138"/>
    </row>
    <row r="132" spans="1:38" s="56" customFormat="1" ht="15" customHeight="1" thickBot="1">
      <c r="A132" s="1038"/>
      <c r="B132" s="1045"/>
      <c r="C132" s="1046"/>
      <c r="D132" s="1047"/>
      <c r="E132" s="1047"/>
      <c r="F132" s="1047"/>
      <c r="G132" s="1047"/>
      <c r="H132" s="1047"/>
      <c r="I132" s="1047"/>
      <c r="J132" s="1048"/>
      <c r="K132" s="1049"/>
      <c r="L132" s="1032"/>
      <c r="M132" s="1245"/>
      <c r="N132" s="1130"/>
      <c r="O132" s="1130"/>
      <c r="P132" s="1130"/>
      <c r="Q132" s="1130"/>
      <c r="R132" s="1130"/>
      <c r="S132" s="1130"/>
      <c r="T132" s="1130"/>
      <c r="U132" s="1130"/>
      <c r="V132" s="1130"/>
      <c r="W132" s="1130"/>
      <c r="X132" s="1130"/>
      <c r="Y132" s="1130"/>
      <c r="Z132" s="1130"/>
      <c r="AA132" s="1130"/>
      <c r="AB132" s="1130"/>
      <c r="AC132" s="1130"/>
      <c r="AD132" s="1130"/>
      <c r="AE132" s="1130"/>
      <c r="AF132" s="1130"/>
      <c r="AG132" s="1130"/>
      <c r="AH132" s="1130"/>
      <c r="AI132" s="1130"/>
      <c r="AJ132" s="1246"/>
      <c r="AK132" s="137"/>
      <c r="AL132" s="138"/>
    </row>
    <row r="133" spans="1:38" s="56" customFormat="1" ht="75" customHeight="1" thickBot="1">
      <c r="A133" s="1038"/>
      <c r="B133" s="1045"/>
      <c r="C133" s="1046"/>
      <c r="D133" s="1047"/>
      <c r="E133" s="1047"/>
      <c r="F133" s="1047"/>
      <c r="G133" s="1047"/>
      <c r="H133" s="1047"/>
      <c r="I133" s="1047"/>
      <c r="J133" s="1048"/>
      <c r="K133" s="467"/>
      <c r="L133" s="1050"/>
      <c r="M133" s="1029"/>
      <c r="N133" s="1030"/>
      <c r="O133" s="1030"/>
      <c r="P133" s="1030"/>
      <c r="Q133" s="1030"/>
      <c r="R133" s="1030"/>
      <c r="S133" s="1030"/>
      <c r="T133" s="1030"/>
      <c r="U133" s="1030"/>
      <c r="V133" s="1030"/>
      <c r="W133" s="1030"/>
      <c r="X133" s="1030"/>
      <c r="Y133" s="1030"/>
      <c r="Z133" s="1030"/>
      <c r="AA133" s="1030"/>
      <c r="AB133" s="1030"/>
      <c r="AC133" s="1030"/>
      <c r="AD133" s="1030"/>
      <c r="AE133" s="1030"/>
      <c r="AF133" s="1030"/>
      <c r="AG133" s="1030"/>
      <c r="AH133" s="1030"/>
      <c r="AI133" s="1030"/>
      <c r="AJ133" s="1031"/>
      <c r="AK133" s="57"/>
      <c r="AL133" s="138"/>
    </row>
    <row r="134" spans="1:38" s="56" customFormat="1" ht="17.25" customHeight="1" thickBot="1">
      <c r="A134" s="1038"/>
      <c r="B134" s="1045"/>
      <c r="C134" s="1046"/>
      <c r="D134" s="1047"/>
      <c r="E134" s="1047"/>
      <c r="F134" s="1047"/>
      <c r="G134" s="1047"/>
      <c r="H134" s="1047"/>
      <c r="I134" s="1047"/>
      <c r="J134" s="1048"/>
      <c r="K134" s="468"/>
      <c r="L134" s="1032" t="s">
        <v>291</v>
      </c>
      <c r="M134" s="469" t="s">
        <v>67</v>
      </c>
      <c r="N134" s="470"/>
      <c r="O134" s="470"/>
      <c r="P134" s="470"/>
      <c r="Q134" s="470"/>
      <c r="R134" s="470"/>
      <c r="S134" s="470"/>
      <c r="T134" s="470"/>
      <c r="U134" s="470"/>
      <c r="V134" s="267" t="s">
        <v>74</v>
      </c>
      <c r="W134" s="470"/>
      <c r="X134" s="470"/>
      <c r="Y134" s="470"/>
      <c r="Z134" s="470"/>
      <c r="AA134" s="470"/>
      <c r="AB134" s="470"/>
      <c r="AC134" s="470"/>
      <c r="AD134" s="470"/>
      <c r="AE134" s="470"/>
      <c r="AF134" s="470"/>
      <c r="AG134" s="470"/>
      <c r="AH134" s="470"/>
      <c r="AI134" s="470"/>
      <c r="AJ134" s="471"/>
      <c r="AK134" s="137"/>
      <c r="AL134" s="138"/>
    </row>
    <row r="135" spans="1:38" s="56" customFormat="1" ht="75" customHeight="1" thickBot="1">
      <c r="A135" s="1039"/>
      <c r="B135" s="1045"/>
      <c r="C135" s="1046"/>
      <c r="D135" s="1047"/>
      <c r="E135" s="1047"/>
      <c r="F135" s="1047"/>
      <c r="G135" s="1047"/>
      <c r="H135" s="1047"/>
      <c r="I135" s="1047"/>
      <c r="J135" s="1048"/>
      <c r="K135" s="472"/>
      <c r="L135" s="1033"/>
      <c r="M135" s="1034" t="s">
        <v>567</v>
      </c>
      <c r="N135" s="1035"/>
      <c r="O135" s="1035"/>
      <c r="P135" s="1035"/>
      <c r="Q135" s="1035"/>
      <c r="R135" s="1035"/>
      <c r="S135" s="1035"/>
      <c r="T135" s="1035"/>
      <c r="U135" s="1035"/>
      <c r="V135" s="1035"/>
      <c r="W135" s="1035"/>
      <c r="X135" s="1035"/>
      <c r="Y135" s="1035"/>
      <c r="Z135" s="1035"/>
      <c r="AA135" s="1035"/>
      <c r="AB135" s="1035"/>
      <c r="AC135" s="1035"/>
      <c r="AD135" s="1035"/>
      <c r="AE135" s="1035"/>
      <c r="AF135" s="1035"/>
      <c r="AG135" s="1035"/>
      <c r="AH135" s="1035"/>
      <c r="AI135" s="1035"/>
      <c r="AJ135" s="1036"/>
      <c r="AK135" s="57"/>
      <c r="AL135" s="129"/>
    </row>
    <row r="136" spans="1:38" s="56" customFormat="1" ht="18" customHeight="1">
      <c r="A136" s="473"/>
      <c r="B136" s="474" t="s">
        <v>296</v>
      </c>
      <c r="C136" s="475" t="s">
        <v>297</v>
      </c>
      <c r="D136" s="476"/>
      <c r="E136" s="476"/>
      <c r="F136" s="476"/>
      <c r="G136" s="476"/>
      <c r="H136" s="476"/>
      <c r="I136" s="476"/>
      <c r="J136" s="476"/>
      <c r="K136" s="476"/>
      <c r="L136" s="476"/>
      <c r="M136" s="379"/>
      <c r="N136" s="379"/>
      <c r="O136" s="379"/>
      <c r="P136" s="379"/>
      <c r="Q136" s="379"/>
      <c r="R136" s="379"/>
      <c r="S136" s="379"/>
      <c r="T136" s="379"/>
      <c r="U136" s="379"/>
      <c r="V136" s="379"/>
      <c r="W136" s="379"/>
      <c r="X136" s="379"/>
      <c r="Y136" s="457"/>
      <c r="Z136" s="457"/>
      <c r="AA136" s="457"/>
      <c r="AB136" s="457"/>
      <c r="AC136" s="282"/>
      <c r="AD136" s="282"/>
      <c r="AE136" s="282"/>
      <c r="AF136" s="282"/>
      <c r="AG136" s="458"/>
      <c r="AH136" s="458"/>
      <c r="AI136" s="458"/>
      <c r="AJ136" s="477"/>
      <c r="AK136" s="131"/>
      <c r="AL136" s="132"/>
    </row>
    <row r="137" spans="1:38" s="56" customFormat="1" ht="10.5" customHeight="1" thickBot="1">
      <c r="A137" s="371"/>
      <c r="B137" s="371"/>
      <c r="C137" s="371"/>
      <c r="D137" s="371"/>
      <c r="E137" s="371"/>
      <c r="F137" s="371"/>
      <c r="G137" s="371"/>
      <c r="H137" s="371"/>
      <c r="I137" s="371"/>
      <c r="J137" s="371"/>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430"/>
      <c r="AL137" s="69"/>
    </row>
    <row r="138" spans="1:38" s="56" customFormat="1" ht="17.25" customHeight="1" thickBot="1">
      <c r="A138" s="478" t="s">
        <v>331</v>
      </c>
      <c r="B138" s="479"/>
      <c r="C138" s="479"/>
      <c r="D138" s="479"/>
      <c r="E138" s="479"/>
      <c r="F138" s="479"/>
      <c r="G138" s="479"/>
      <c r="H138" s="479"/>
      <c r="I138" s="479"/>
      <c r="J138" s="479"/>
      <c r="K138" s="479"/>
      <c r="L138" s="479"/>
      <c r="M138" s="479"/>
      <c r="N138" s="479"/>
      <c r="O138" s="479"/>
      <c r="P138" s="479"/>
      <c r="Q138" s="479"/>
      <c r="R138" s="479"/>
      <c r="S138" s="479"/>
      <c r="T138" s="479"/>
      <c r="U138" s="436" t="s">
        <v>100</v>
      </c>
      <c r="V138" s="261"/>
      <c r="W138" s="480"/>
      <c r="X138" s="480"/>
      <c r="Y138" s="480"/>
      <c r="Z138" s="480"/>
      <c r="AA138" s="480"/>
      <c r="AB138" s="480"/>
      <c r="AC138" s="438"/>
      <c r="AD138" s="439" t="s">
        <v>72</v>
      </c>
      <c r="AE138" s="440"/>
      <c r="AF138" s="440"/>
      <c r="AG138" s="441"/>
      <c r="AH138" s="442" t="s">
        <v>73</v>
      </c>
      <c r="AI138" s="437"/>
      <c r="AJ138" s="443"/>
      <c r="AK138" s="54"/>
      <c r="AL138" s="135"/>
    </row>
    <row r="139" spans="1:38" s="56" customFormat="1" ht="25.5" customHeight="1">
      <c r="A139" s="1037"/>
      <c r="B139" s="481" t="s">
        <v>285</v>
      </c>
      <c r="C139" s="1040" t="s">
        <v>101</v>
      </c>
      <c r="D139" s="1041"/>
      <c r="E139" s="1041"/>
      <c r="F139" s="1041"/>
      <c r="G139" s="1041"/>
      <c r="H139" s="1041"/>
      <c r="I139" s="1041"/>
      <c r="J139" s="1041"/>
      <c r="K139" s="1041"/>
      <c r="L139" s="1041"/>
      <c r="M139" s="1041"/>
      <c r="N139" s="1041"/>
      <c r="O139" s="1041"/>
      <c r="P139" s="1041"/>
      <c r="Q139" s="1041"/>
      <c r="R139" s="1041"/>
      <c r="S139" s="1041"/>
      <c r="T139" s="1041"/>
      <c r="U139" s="1042"/>
      <c r="V139" s="1042"/>
      <c r="W139" s="1042"/>
      <c r="X139" s="1042"/>
      <c r="Y139" s="1042"/>
      <c r="Z139" s="1042"/>
      <c r="AA139" s="1042"/>
      <c r="AB139" s="1042"/>
      <c r="AC139" s="1042"/>
      <c r="AD139" s="1042"/>
      <c r="AE139" s="1042"/>
      <c r="AF139" s="1042"/>
      <c r="AG139" s="1042"/>
      <c r="AH139" s="1042"/>
      <c r="AI139" s="1042"/>
      <c r="AJ139" s="1043"/>
      <c r="AK139" s="54"/>
      <c r="AL139" s="129"/>
    </row>
    <row r="140" spans="1:38" s="56" customFormat="1" ht="27" customHeight="1">
      <c r="A140" s="1038"/>
      <c r="B140" s="1051"/>
      <c r="C140" s="1269" t="s">
        <v>299</v>
      </c>
      <c r="D140" s="1258"/>
      <c r="E140" s="1258"/>
      <c r="F140" s="1258"/>
      <c r="G140" s="1258"/>
      <c r="H140" s="1258"/>
      <c r="I140" s="1258"/>
      <c r="J140" s="1270"/>
      <c r="K140" s="482"/>
      <c r="L140" s="483" t="s">
        <v>103</v>
      </c>
      <c r="M140" s="1314" t="s">
        <v>65</v>
      </c>
      <c r="N140" s="1315"/>
      <c r="O140" s="1315"/>
      <c r="P140" s="1315"/>
      <c r="Q140" s="1315"/>
      <c r="R140" s="1315"/>
      <c r="S140" s="1315"/>
      <c r="T140" s="1315"/>
      <c r="U140" s="1315"/>
      <c r="V140" s="1315"/>
      <c r="W140" s="1315"/>
      <c r="X140" s="1315"/>
      <c r="Y140" s="1315"/>
      <c r="Z140" s="1315"/>
      <c r="AA140" s="1315"/>
      <c r="AB140" s="1315"/>
      <c r="AC140" s="1315"/>
      <c r="AD140" s="1315"/>
      <c r="AE140" s="1315"/>
      <c r="AF140" s="1315"/>
      <c r="AG140" s="1315"/>
      <c r="AH140" s="1315"/>
      <c r="AI140" s="1315"/>
      <c r="AJ140" s="1316"/>
      <c r="AK140" s="54"/>
      <c r="AL140" s="132"/>
    </row>
    <row r="141" spans="1:38" s="56" customFormat="1" ht="40.5" customHeight="1">
      <c r="A141" s="1038"/>
      <c r="B141" s="1045"/>
      <c r="C141" s="1046"/>
      <c r="D141" s="1047"/>
      <c r="E141" s="1047"/>
      <c r="F141" s="1047"/>
      <c r="G141" s="1047"/>
      <c r="H141" s="1047"/>
      <c r="I141" s="1047"/>
      <c r="J141" s="1048"/>
      <c r="K141" s="484"/>
      <c r="L141" s="485" t="s">
        <v>293</v>
      </c>
      <c r="M141" s="1022" t="s">
        <v>62</v>
      </c>
      <c r="N141" s="1023"/>
      <c r="O141" s="1023"/>
      <c r="P141" s="1023"/>
      <c r="Q141" s="1023"/>
      <c r="R141" s="1023"/>
      <c r="S141" s="1023"/>
      <c r="T141" s="1023"/>
      <c r="U141" s="1023"/>
      <c r="V141" s="1023"/>
      <c r="W141" s="1023"/>
      <c r="X141" s="1023"/>
      <c r="Y141" s="1023"/>
      <c r="Z141" s="1023"/>
      <c r="AA141" s="1023"/>
      <c r="AB141" s="1023"/>
      <c r="AC141" s="1023"/>
      <c r="AD141" s="1023"/>
      <c r="AE141" s="1023"/>
      <c r="AF141" s="1023"/>
      <c r="AG141" s="1023"/>
      <c r="AH141" s="1023"/>
      <c r="AI141" s="1023"/>
      <c r="AJ141" s="1024"/>
      <c r="AK141" s="139"/>
      <c r="AL141" s="140"/>
    </row>
    <row r="142" spans="1:38" s="56" customFormat="1" ht="40.5" customHeight="1">
      <c r="A142" s="1039"/>
      <c r="B142" s="1045"/>
      <c r="C142" s="1046"/>
      <c r="D142" s="1047"/>
      <c r="E142" s="1047"/>
      <c r="F142" s="1047"/>
      <c r="G142" s="1047"/>
      <c r="H142" s="1047"/>
      <c r="I142" s="1047"/>
      <c r="J142" s="1048"/>
      <c r="K142" s="472"/>
      <c r="L142" s="486" t="s">
        <v>292</v>
      </c>
      <c r="M142" s="1025" t="s">
        <v>66</v>
      </c>
      <c r="N142" s="1026"/>
      <c r="O142" s="1026"/>
      <c r="P142" s="1026"/>
      <c r="Q142" s="1026"/>
      <c r="R142" s="1026"/>
      <c r="S142" s="1026"/>
      <c r="T142" s="1026"/>
      <c r="U142" s="1026"/>
      <c r="V142" s="1026"/>
      <c r="W142" s="1026"/>
      <c r="X142" s="1026"/>
      <c r="Y142" s="1026"/>
      <c r="Z142" s="1026"/>
      <c r="AA142" s="1026"/>
      <c r="AB142" s="1026"/>
      <c r="AC142" s="1026"/>
      <c r="AD142" s="1026"/>
      <c r="AE142" s="1026"/>
      <c r="AF142" s="1026"/>
      <c r="AG142" s="1026"/>
      <c r="AH142" s="1026"/>
      <c r="AI142" s="1026"/>
      <c r="AJ142" s="1027"/>
      <c r="AK142" s="139"/>
      <c r="AL142" s="140"/>
    </row>
    <row r="143" spans="1:38" s="56" customFormat="1" ht="18" customHeight="1">
      <c r="A143" s="473"/>
      <c r="B143" s="474" t="s">
        <v>296</v>
      </c>
      <c r="C143" s="475" t="s">
        <v>297</v>
      </c>
      <c r="D143" s="476"/>
      <c r="E143" s="476"/>
      <c r="F143" s="476"/>
      <c r="G143" s="476"/>
      <c r="H143" s="476"/>
      <c r="I143" s="476"/>
      <c r="J143" s="476"/>
      <c r="K143" s="476"/>
      <c r="L143" s="476"/>
      <c r="M143" s="476"/>
      <c r="N143" s="476"/>
      <c r="O143" s="476"/>
      <c r="P143" s="476"/>
      <c r="Q143" s="476"/>
      <c r="R143" s="476"/>
      <c r="S143" s="476"/>
      <c r="T143" s="476"/>
      <c r="U143" s="476"/>
      <c r="V143" s="476"/>
      <c r="W143" s="476"/>
      <c r="X143" s="476"/>
      <c r="Y143" s="487"/>
      <c r="Z143" s="487"/>
      <c r="AA143" s="487"/>
      <c r="AB143" s="487"/>
      <c r="AC143" s="488"/>
      <c r="AD143" s="488"/>
      <c r="AE143" s="488"/>
      <c r="AF143" s="488"/>
      <c r="AG143" s="489"/>
      <c r="AH143" s="489"/>
      <c r="AI143" s="489"/>
      <c r="AJ143" s="490"/>
      <c r="AK143" s="131"/>
      <c r="AL143" s="132"/>
    </row>
    <row r="144" spans="1:38" s="56" customFormat="1" ht="28.5" customHeight="1">
      <c r="A144" s="1028" t="s">
        <v>161</v>
      </c>
      <c r="B144" s="1028"/>
      <c r="C144" s="1028"/>
      <c r="D144" s="1028"/>
      <c r="E144" s="1028"/>
      <c r="F144" s="1028"/>
      <c r="G144" s="1028"/>
      <c r="H144" s="1028"/>
      <c r="I144" s="1028"/>
      <c r="J144" s="1028"/>
      <c r="K144" s="1028"/>
      <c r="L144" s="1028"/>
      <c r="M144" s="1028"/>
      <c r="N144" s="1028"/>
      <c r="O144" s="1028"/>
      <c r="P144" s="1028"/>
      <c r="Q144" s="1028"/>
      <c r="R144" s="1028"/>
      <c r="S144" s="1028"/>
      <c r="T144" s="1028"/>
      <c r="U144" s="1028"/>
      <c r="V144" s="1028"/>
      <c r="W144" s="1028"/>
      <c r="X144" s="1028"/>
      <c r="Y144" s="1028"/>
      <c r="Z144" s="1028"/>
      <c r="AA144" s="1028"/>
      <c r="AB144" s="1028"/>
      <c r="AC144" s="1028"/>
      <c r="AD144" s="1028"/>
      <c r="AE144" s="1028"/>
      <c r="AF144" s="1028"/>
      <c r="AG144" s="1028"/>
      <c r="AH144" s="1028"/>
      <c r="AI144" s="1028"/>
      <c r="AJ144" s="1028"/>
      <c r="AK144" s="139"/>
      <c r="AL144" s="129"/>
    </row>
    <row r="145" spans="1:46">
      <c r="A145" s="230" t="s">
        <v>227</v>
      </c>
      <c r="B145" s="192"/>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192"/>
      <c r="AH145" s="192"/>
      <c r="AI145" s="192"/>
      <c r="AJ145" s="194"/>
      <c r="AK145" s="139"/>
      <c r="AT145" s="59"/>
    </row>
    <row r="146" spans="1:46" ht="16.5" customHeight="1">
      <c r="A146" s="230"/>
      <c r="B146" s="192"/>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192"/>
      <c r="AF146" s="368" t="s">
        <v>226</v>
      </c>
      <c r="AG146" s="491"/>
      <c r="AH146" s="492" t="s">
        <v>146</v>
      </c>
      <c r="AI146" s="491"/>
      <c r="AJ146" s="493"/>
      <c r="AK146" s="57"/>
      <c r="AT146" s="59"/>
    </row>
    <row r="147" spans="1:46" ht="79.5" customHeight="1">
      <c r="A147" s="1254" t="s">
        <v>485</v>
      </c>
      <c r="B147" s="1255"/>
      <c r="C147" s="1255"/>
      <c r="D147" s="1255"/>
      <c r="E147" s="1255"/>
      <c r="F147" s="1255"/>
      <c r="G147" s="1255"/>
      <c r="H147" s="1255"/>
      <c r="I147" s="1255"/>
      <c r="J147" s="1255"/>
      <c r="K147" s="1255"/>
      <c r="L147" s="1255"/>
      <c r="M147" s="1255"/>
      <c r="N147" s="1255"/>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6"/>
      <c r="AK147" s="141"/>
      <c r="AT147" s="59"/>
    </row>
    <row r="148" spans="1:46" ht="4.5" customHeight="1">
      <c r="A148" s="494"/>
      <c r="B148" s="494"/>
      <c r="C148" s="494"/>
      <c r="D148" s="494"/>
      <c r="E148" s="494"/>
      <c r="F148" s="494"/>
      <c r="G148" s="494"/>
      <c r="H148" s="494"/>
      <c r="I148" s="494"/>
      <c r="J148" s="494"/>
      <c r="K148" s="494"/>
      <c r="L148" s="494"/>
      <c r="M148" s="494"/>
      <c r="N148" s="494"/>
      <c r="O148" s="494"/>
      <c r="P148" s="494"/>
      <c r="Q148" s="494"/>
      <c r="R148" s="494"/>
      <c r="S148" s="494"/>
      <c r="T148" s="494"/>
      <c r="U148" s="494"/>
      <c r="V148" s="494"/>
      <c r="W148" s="494"/>
      <c r="X148" s="494"/>
      <c r="Y148" s="494"/>
      <c r="Z148" s="494"/>
      <c r="AA148" s="494"/>
      <c r="AB148" s="494"/>
      <c r="AC148" s="494"/>
      <c r="AD148" s="494"/>
      <c r="AE148" s="494"/>
      <c r="AF148" s="494"/>
      <c r="AG148" s="494"/>
      <c r="AH148" s="494"/>
      <c r="AI148" s="494"/>
      <c r="AJ148" s="495"/>
      <c r="AK148" s="141"/>
      <c r="AT148" s="59"/>
    </row>
    <row r="149" spans="1:46" ht="13.5" customHeight="1" thickBot="1">
      <c r="A149" s="1271" t="s">
        <v>398</v>
      </c>
      <c r="B149" s="1272"/>
      <c r="C149" s="1272"/>
      <c r="D149" s="1273"/>
      <c r="E149" s="1264" t="s">
        <v>63</v>
      </c>
      <c r="F149" s="1265"/>
      <c r="G149" s="1265"/>
      <c r="H149" s="1265"/>
      <c r="I149" s="1265"/>
      <c r="J149" s="1265"/>
      <c r="K149" s="1265"/>
      <c r="L149" s="1265"/>
      <c r="M149" s="1265"/>
      <c r="N149" s="1265"/>
      <c r="O149" s="1265"/>
      <c r="P149" s="1265"/>
      <c r="Q149" s="1265"/>
      <c r="R149" s="1265"/>
      <c r="S149" s="1265"/>
      <c r="T149" s="1265"/>
      <c r="U149" s="1265"/>
      <c r="V149" s="1265"/>
      <c r="W149" s="1265"/>
      <c r="X149" s="1265"/>
      <c r="Y149" s="1265"/>
      <c r="Z149" s="1265"/>
      <c r="AA149" s="1265"/>
      <c r="AB149" s="1265"/>
      <c r="AC149" s="1265"/>
      <c r="AD149" s="1265"/>
      <c r="AE149" s="1265"/>
      <c r="AF149" s="1265"/>
      <c r="AG149" s="1265"/>
      <c r="AH149" s="1265"/>
      <c r="AI149" s="1265"/>
      <c r="AJ149" s="1266"/>
      <c r="AK149" s="141"/>
      <c r="AT149" s="59"/>
    </row>
    <row r="150" spans="1:46" s="142" customFormat="1" ht="14.25" customHeight="1">
      <c r="A150" s="1257" t="s">
        <v>388</v>
      </c>
      <c r="B150" s="1258"/>
      <c r="C150" s="1258"/>
      <c r="D150" s="1259"/>
      <c r="E150" s="496"/>
      <c r="F150" s="1276" t="s">
        <v>368</v>
      </c>
      <c r="G150" s="1276"/>
      <c r="H150" s="1276"/>
      <c r="I150" s="1276"/>
      <c r="J150" s="1276"/>
      <c r="K150" s="1276"/>
      <c r="L150" s="1276"/>
      <c r="M150" s="1276"/>
      <c r="N150" s="1276"/>
      <c r="O150" s="1276"/>
      <c r="P150" s="1276"/>
      <c r="Q150" s="1276"/>
      <c r="R150" s="1276"/>
      <c r="S150" s="1276"/>
      <c r="T150" s="1276"/>
      <c r="U150" s="1276"/>
      <c r="V150" s="1276"/>
      <c r="W150" s="1276"/>
      <c r="X150" s="1276"/>
      <c r="Y150" s="1276"/>
      <c r="Z150" s="1276"/>
      <c r="AA150" s="1276"/>
      <c r="AB150" s="1276"/>
      <c r="AC150" s="1276"/>
      <c r="AD150" s="1276"/>
      <c r="AE150" s="1276"/>
      <c r="AF150" s="1276"/>
      <c r="AG150" s="1276"/>
      <c r="AH150" s="1276"/>
      <c r="AI150" s="1276"/>
      <c r="AJ150" s="1277"/>
      <c r="AK150" s="141"/>
    </row>
    <row r="151" spans="1:46" s="142" customFormat="1" ht="13.5" customHeight="1">
      <c r="A151" s="1260"/>
      <c r="B151" s="1047"/>
      <c r="C151" s="1047"/>
      <c r="D151" s="1261"/>
      <c r="E151" s="497"/>
      <c r="F151" s="1018" t="s">
        <v>369</v>
      </c>
      <c r="G151" s="1018"/>
      <c r="H151" s="1018"/>
      <c r="I151" s="1018"/>
      <c r="J151" s="1018"/>
      <c r="K151" s="1018"/>
      <c r="L151" s="1018"/>
      <c r="M151" s="1018"/>
      <c r="N151" s="1018"/>
      <c r="O151" s="1018"/>
      <c r="P151" s="1018"/>
      <c r="Q151" s="1018"/>
      <c r="R151" s="1018"/>
      <c r="S151" s="1018"/>
      <c r="T151" s="1018"/>
      <c r="U151" s="1018"/>
      <c r="V151" s="1018"/>
      <c r="W151" s="1018"/>
      <c r="X151" s="1018"/>
      <c r="Y151" s="1018"/>
      <c r="Z151" s="1018"/>
      <c r="AA151" s="1018"/>
      <c r="AB151" s="1018"/>
      <c r="AC151" s="1018"/>
      <c r="AD151" s="1018"/>
      <c r="AE151" s="1018"/>
      <c r="AF151" s="1018"/>
      <c r="AG151" s="1018"/>
      <c r="AH151" s="1018"/>
      <c r="AI151" s="1018"/>
      <c r="AJ151" s="498"/>
      <c r="AK151" s="141"/>
    </row>
    <row r="152" spans="1:46" s="142" customFormat="1" ht="13.5" customHeight="1">
      <c r="A152" s="1260"/>
      <c r="B152" s="1047"/>
      <c r="C152" s="1047"/>
      <c r="D152" s="1261"/>
      <c r="E152" s="497"/>
      <c r="F152" s="1018" t="s">
        <v>394</v>
      </c>
      <c r="G152" s="1018"/>
      <c r="H152" s="1018"/>
      <c r="I152" s="1018"/>
      <c r="J152" s="1018"/>
      <c r="K152" s="1018"/>
      <c r="L152" s="1018"/>
      <c r="M152" s="1018"/>
      <c r="N152" s="1018"/>
      <c r="O152" s="1018"/>
      <c r="P152" s="1018"/>
      <c r="Q152" s="1018"/>
      <c r="R152" s="1018"/>
      <c r="S152" s="1018"/>
      <c r="T152" s="1018"/>
      <c r="U152" s="1018"/>
      <c r="V152" s="1018"/>
      <c r="W152" s="1018"/>
      <c r="X152" s="1018"/>
      <c r="Y152" s="1018"/>
      <c r="Z152" s="1018"/>
      <c r="AA152" s="1018"/>
      <c r="AB152" s="1018"/>
      <c r="AC152" s="1018"/>
      <c r="AD152" s="1018"/>
      <c r="AE152" s="1018"/>
      <c r="AF152" s="1018"/>
      <c r="AG152" s="1018"/>
      <c r="AH152" s="1018"/>
      <c r="AI152" s="1018"/>
      <c r="AJ152" s="498"/>
      <c r="AK152" s="141"/>
    </row>
    <row r="153" spans="1:46" s="142" customFormat="1" ht="13.5" customHeight="1">
      <c r="A153" s="1262"/>
      <c r="B153" s="1042"/>
      <c r="C153" s="1042"/>
      <c r="D153" s="1263"/>
      <c r="E153" s="499"/>
      <c r="F153" s="1243" t="s">
        <v>395</v>
      </c>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c r="AE153" s="1243"/>
      <c r="AF153" s="1243"/>
      <c r="AG153" s="1243"/>
      <c r="AH153" s="1243"/>
      <c r="AI153" s="1243"/>
      <c r="AJ153" s="645"/>
      <c r="AK153" s="141"/>
    </row>
    <row r="154" spans="1:46" s="142" customFormat="1" ht="24.75" customHeight="1">
      <c r="A154" s="1257" t="s">
        <v>389</v>
      </c>
      <c r="B154" s="1258"/>
      <c r="C154" s="1258"/>
      <c r="D154" s="1259"/>
      <c r="E154" s="500"/>
      <c r="F154" s="1066" t="s">
        <v>370</v>
      </c>
      <c r="G154" s="1066"/>
      <c r="H154" s="1066"/>
      <c r="I154" s="1066"/>
      <c r="J154" s="1066"/>
      <c r="K154" s="1066"/>
      <c r="L154" s="1066"/>
      <c r="M154" s="1066"/>
      <c r="N154" s="1066"/>
      <c r="O154" s="1066"/>
      <c r="P154" s="1066"/>
      <c r="Q154" s="1066"/>
      <c r="R154" s="1066"/>
      <c r="S154" s="1066"/>
      <c r="T154" s="1066"/>
      <c r="U154" s="1066"/>
      <c r="V154" s="1066"/>
      <c r="W154" s="1066"/>
      <c r="X154" s="1066"/>
      <c r="Y154" s="1066"/>
      <c r="Z154" s="1066"/>
      <c r="AA154" s="1066"/>
      <c r="AB154" s="1066"/>
      <c r="AC154" s="1066"/>
      <c r="AD154" s="1066"/>
      <c r="AE154" s="1066"/>
      <c r="AF154" s="1066"/>
      <c r="AG154" s="1066"/>
      <c r="AH154" s="1066"/>
      <c r="AI154" s="1066"/>
      <c r="AJ154" s="646"/>
      <c r="AK154" s="141"/>
    </row>
    <row r="155" spans="1:46" s="56" customFormat="1" ht="13.5" customHeight="1">
      <c r="A155" s="1260"/>
      <c r="B155" s="1047"/>
      <c r="C155" s="1047"/>
      <c r="D155" s="1261"/>
      <c r="E155" s="502"/>
      <c r="F155" s="1017" t="s">
        <v>371</v>
      </c>
      <c r="G155" s="1017"/>
      <c r="H155" s="1017"/>
      <c r="I155" s="1017"/>
      <c r="J155" s="1017"/>
      <c r="K155" s="1017"/>
      <c r="L155" s="1017"/>
      <c r="M155" s="1017"/>
      <c r="N155" s="1017"/>
      <c r="O155" s="1017"/>
      <c r="P155" s="1017"/>
      <c r="Q155" s="1017"/>
      <c r="R155" s="1017"/>
      <c r="S155" s="1017"/>
      <c r="T155" s="1017"/>
      <c r="U155" s="1017"/>
      <c r="V155" s="1017"/>
      <c r="W155" s="1017"/>
      <c r="X155" s="1017"/>
      <c r="Y155" s="1017"/>
      <c r="Z155" s="1017"/>
      <c r="AA155" s="1017"/>
      <c r="AB155" s="1017"/>
      <c r="AC155" s="1017"/>
      <c r="AD155" s="1017"/>
      <c r="AE155" s="1017"/>
      <c r="AF155" s="1017"/>
      <c r="AG155" s="1017"/>
      <c r="AH155" s="1017"/>
      <c r="AI155" s="1017"/>
      <c r="AJ155" s="647"/>
      <c r="AK155" s="141"/>
    </row>
    <row r="156" spans="1:46" s="56" customFormat="1" ht="13.5" customHeight="1">
      <c r="A156" s="1260"/>
      <c r="B156" s="1047"/>
      <c r="C156" s="1047"/>
      <c r="D156" s="1261"/>
      <c r="E156" s="497"/>
      <c r="F156" s="1018" t="s">
        <v>372</v>
      </c>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1018"/>
      <c r="AF156" s="1018"/>
      <c r="AG156" s="1018"/>
      <c r="AH156" s="1018"/>
      <c r="AI156" s="1018"/>
      <c r="AJ156" s="498"/>
      <c r="AK156" s="141"/>
    </row>
    <row r="157" spans="1:46" s="56" customFormat="1" ht="13.5" customHeight="1">
      <c r="A157" s="1262"/>
      <c r="B157" s="1042"/>
      <c r="C157" s="1042"/>
      <c r="D157" s="1263"/>
      <c r="E157" s="501"/>
      <c r="F157" s="1267" t="s">
        <v>373</v>
      </c>
      <c r="G157" s="1267"/>
      <c r="H157" s="1267"/>
      <c r="I157" s="1267"/>
      <c r="J157" s="1267"/>
      <c r="K157" s="1267"/>
      <c r="L157" s="1267"/>
      <c r="M157" s="1267"/>
      <c r="N157" s="1267"/>
      <c r="O157" s="1267"/>
      <c r="P157" s="1267"/>
      <c r="Q157" s="1267"/>
      <c r="R157" s="1267"/>
      <c r="S157" s="1267"/>
      <c r="T157" s="1267"/>
      <c r="U157" s="1267"/>
      <c r="V157" s="1267"/>
      <c r="W157" s="1267"/>
      <c r="X157" s="1267"/>
      <c r="Y157" s="1267"/>
      <c r="Z157" s="1267"/>
      <c r="AA157" s="1267"/>
      <c r="AB157" s="1267"/>
      <c r="AC157" s="1267"/>
      <c r="AD157" s="1267"/>
      <c r="AE157" s="1267"/>
      <c r="AF157" s="1267"/>
      <c r="AG157" s="1267"/>
      <c r="AH157" s="1267"/>
      <c r="AI157" s="1267"/>
      <c r="AJ157" s="1268"/>
      <c r="AK157" s="141"/>
    </row>
    <row r="158" spans="1:46" s="56" customFormat="1" ht="13.5" customHeight="1">
      <c r="A158" s="1257" t="s">
        <v>390</v>
      </c>
      <c r="B158" s="1258"/>
      <c r="C158" s="1258"/>
      <c r="D158" s="1259"/>
      <c r="E158" s="502"/>
      <c r="F158" s="1017" t="s">
        <v>374</v>
      </c>
      <c r="G158" s="1017"/>
      <c r="H158" s="1017"/>
      <c r="I158" s="1017"/>
      <c r="J158" s="1017"/>
      <c r="K158" s="1017"/>
      <c r="L158" s="1017"/>
      <c r="M158" s="1017"/>
      <c r="N158" s="1017"/>
      <c r="O158" s="1017"/>
      <c r="P158" s="1017"/>
      <c r="Q158" s="1017"/>
      <c r="R158" s="1017"/>
      <c r="S158" s="1017"/>
      <c r="T158" s="1017"/>
      <c r="U158" s="1017"/>
      <c r="V158" s="1017"/>
      <c r="W158" s="1017"/>
      <c r="X158" s="1017"/>
      <c r="Y158" s="1017"/>
      <c r="Z158" s="1017"/>
      <c r="AA158" s="1017"/>
      <c r="AB158" s="1017"/>
      <c r="AC158" s="1017"/>
      <c r="AD158" s="1017"/>
      <c r="AE158" s="1017"/>
      <c r="AF158" s="1017"/>
      <c r="AG158" s="1017"/>
      <c r="AH158" s="1017"/>
      <c r="AI158" s="1017"/>
      <c r="AJ158" s="647"/>
      <c r="AK158" s="141"/>
    </row>
    <row r="159" spans="1:46" s="56" customFormat="1" ht="22.5" customHeight="1">
      <c r="A159" s="1260"/>
      <c r="B159" s="1047"/>
      <c r="C159" s="1047"/>
      <c r="D159" s="1261"/>
      <c r="E159" s="497"/>
      <c r="F159" s="1018" t="s">
        <v>375</v>
      </c>
      <c r="G159" s="1018"/>
      <c r="H159" s="1018"/>
      <c r="I159" s="1018"/>
      <c r="J159" s="1018"/>
      <c r="K159" s="1018"/>
      <c r="L159" s="1018"/>
      <c r="M159" s="1018"/>
      <c r="N159" s="1018"/>
      <c r="O159" s="1018"/>
      <c r="P159" s="1018"/>
      <c r="Q159" s="1018"/>
      <c r="R159" s="1018"/>
      <c r="S159" s="1018"/>
      <c r="T159" s="1018"/>
      <c r="U159" s="1018"/>
      <c r="V159" s="1018"/>
      <c r="W159" s="1018"/>
      <c r="X159" s="1018"/>
      <c r="Y159" s="1018"/>
      <c r="Z159" s="1018"/>
      <c r="AA159" s="1018"/>
      <c r="AB159" s="1018"/>
      <c r="AC159" s="1018"/>
      <c r="AD159" s="1018"/>
      <c r="AE159" s="1018"/>
      <c r="AF159" s="1018"/>
      <c r="AG159" s="1018"/>
      <c r="AH159" s="1018"/>
      <c r="AI159" s="1018"/>
      <c r="AJ159" s="498"/>
      <c r="AK159" s="141"/>
    </row>
    <row r="160" spans="1:46" s="56" customFormat="1" ht="13.5" customHeight="1">
      <c r="A160" s="1260"/>
      <c r="B160" s="1047"/>
      <c r="C160" s="1047"/>
      <c r="D160" s="1261"/>
      <c r="E160" s="497"/>
      <c r="F160" s="1242" t="s">
        <v>376</v>
      </c>
      <c r="G160" s="1242"/>
      <c r="H160" s="1242"/>
      <c r="I160" s="1242"/>
      <c r="J160" s="1242"/>
      <c r="K160" s="1242"/>
      <c r="L160" s="1242"/>
      <c r="M160" s="1242"/>
      <c r="N160" s="1242"/>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498"/>
      <c r="AK160" s="141"/>
    </row>
    <row r="161" spans="1:46" s="56" customFormat="1" ht="13.5" customHeight="1">
      <c r="A161" s="1262"/>
      <c r="B161" s="1042"/>
      <c r="C161" s="1042"/>
      <c r="D161" s="1263"/>
      <c r="E161" s="501"/>
      <c r="F161" s="1015" t="s">
        <v>377</v>
      </c>
      <c r="G161" s="1015"/>
      <c r="H161" s="1015"/>
      <c r="I161" s="1015"/>
      <c r="J161" s="1015"/>
      <c r="K161" s="1015"/>
      <c r="L161" s="1015"/>
      <c r="M161" s="1015"/>
      <c r="N161" s="1015"/>
      <c r="O161" s="1015"/>
      <c r="P161" s="1015"/>
      <c r="Q161" s="1015"/>
      <c r="R161" s="1015"/>
      <c r="S161" s="1015"/>
      <c r="T161" s="1015"/>
      <c r="U161" s="1015"/>
      <c r="V161" s="1015"/>
      <c r="W161" s="1015"/>
      <c r="X161" s="1015"/>
      <c r="Y161" s="1015"/>
      <c r="Z161" s="1015"/>
      <c r="AA161" s="1015"/>
      <c r="AB161" s="1015"/>
      <c r="AC161" s="1015"/>
      <c r="AD161" s="1015"/>
      <c r="AE161" s="1015"/>
      <c r="AF161" s="1015"/>
      <c r="AG161" s="1015"/>
      <c r="AH161" s="1015"/>
      <c r="AI161" s="1015"/>
      <c r="AJ161" s="648"/>
      <c r="AK161" s="141"/>
    </row>
    <row r="162" spans="1:46" s="56" customFormat="1" ht="21" customHeight="1">
      <c r="A162" s="1257" t="s">
        <v>391</v>
      </c>
      <c r="B162" s="1258"/>
      <c r="C162" s="1258"/>
      <c r="D162" s="1259"/>
      <c r="E162" s="502"/>
      <c r="F162" s="1019" t="s">
        <v>378</v>
      </c>
      <c r="G162" s="1019"/>
      <c r="H162" s="1019"/>
      <c r="I162" s="1019"/>
      <c r="J162" s="1019"/>
      <c r="K162" s="1019"/>
      <c r="L162" s="1019"/>
      <c r="M162" s="1019"/>
      <c r="N162" s="1019"/>
      <c r="O162" s="1019"/>
      <c r="P162" s="1019"/>
      <c r="Q162" s="1019"/>
      <c r="R162" s="1019"/>
      <c r="S162" s="1019"/>
      <c r="T162" s="1019"/>
      <c r="U162" s="1019"/>
      <c r="V162" s="1019"/>
      <c r="W162" s="1019"/>
      <c r="X162" s="1019"/>
      <c r="Y162" s="1019"/>
      <c r="Z162" s="1019"/>
      <c r="AA162" s="1019"/>
      <c r="AB162" s="1019"/>
      <c r="AC162" s="1019"/>
      <c r="AD162" s="1019"/>
      <c r="AE162" s="1019"/>
      <c r="AF162" s="1019"/>
      <c r="AG162" s="1019"/>
      <c r="AH162" s="1019"/>
      <c r="AI162" s="1019"/>
      <c r="AJ162" s="647"/>
      <c r="AK162" s="141"/>
    </row>
    <row r="163" spans="1:46" s="56" customFormat="1" ht="13.5" customHeight="1">
      <c r="A163" s="1260"/>
      <c r="B163" s="1047"/>
      <c r="C163" s="1047"/>
      <c r="D163" s="1261"/>
      <c r="E163" s="497"/>
      <c r="F163" s="1014" t="s">
        <v>396</v>
      </c>
      <c r="G163" s="1014"/>
      <c r="H163" s="1014"/>
      <c r="I163" s="1014"/>
      <c r="J163" s="1014"/>
      <c r="K163" s="1014"/>
      <c r="L163" s="1014"/>
      <c r="M163" s="1014"/>
      <c r="N163" s="1014"/>
      <c r="O163" s="1014"/>
      <c r="P163" s="1014"/>
      <c r="Q163" s="1014"/>
      <c r="R163" s="1014"/>
      <c r="S163" s="1014"/>
      <c r="T163" s="1014"/>
      <c r="U163" s="1014"/>
      <c r="V163" s="1014"/>
      <c r="W163" s="1014"/>
      <c r="X163" s="1014"/>
      <c r="Y163" s="1014"/>
      <c r="Z163" s="1014"/>
      <c r="AA163" s="1014"/>
      <c r="AB163" s="1014"/>
      <c r="AC163" s="1014"/>
      <c r="AD163" s="1014"/>
      <c r="AE163" s="1014"/>
      <c r="AF163" s="1014"/>
      <c r="AG163" s="1014"/>
      <c r="AH163" s="1014"/>
      <c r="AI163" s="1014"/>
      <c r="AJ163" s="647"/>
      <c r="AK163" s="54"/>
    </row>
    <row r="164" spans="1:46" s="56" customFormat="1" ht="13.5" customHeight="1">
      <c r="A164" s="1260"/>
      <c r="B164" s="1047"/>
      <c r="C164" s="1047"/>
      <c r="D164" s="1261"/>
      <c r="E164" s="502"/>
      <c r="F164" s="1019" t="s">
        <v>379</v>
      </c>
      <c r="G164" s="1019"/>
      <c r="H164" s="1019"/>
      <c r="I164" s="1019"/>
      <c r="J164" s="1019"/>
      <c r="K164" s="1019"/>
      <c r="L164" s="1019"/>
      <c r="M164" s="1019"/>
      <c r="N164" s="1019"/>
      <c r="O164" s="1019"/>
      <c r="P164" s="1019"/>
      <c r="Q164" s="1019"/>
      <c r="R164" s="1019"/>
      <c r="S164" s="1019"/>
      <c r="T164" s="1019"/>
      <c r="U164" s="1019"/>
      <c r="V164" s="1019"/>
      <c r="W164" s="1019"/>
      <c r="X164" s="1019"/>
      <c r="Y164" s="1019"/>
      <c r="Z164" s="1019"/>
      <c r="AA164" s="1019"/>
      <c r="AB164" s="1019"/>
      <c r="AC164" s="1019"/>
      <c r="AD164" s="1019"/>
      <c r="AE164" s="1019"/>
      <c r="AF164" s="1019"/>
      <c r="AG164" s="1019"/>
      <c r="AH164" s="1019"/>
      <c r="AI164" s="1019"/>
      <c r="AJ164" s="649"/>
    </row>
    <row r="165" spans="1:46" s="56" customFormat="1" ht="13.5" customHeight="1">
      <c r="A165" s="1262"/>
      <c r="B165" s="1042"/>
      <c r="C165" s="1042"/>
      <c r="D165" s="1263"/>
      <c r="E165" s="501"/>
      <c r="F165" s="1015" t="s">
        <v>380</v>
      </c>
      <c r="G165" s="1015"/>
      <c r="H165" s="1015"/>
      <c r="I165" s="1015"/>
      <c r="J165" s="1015"/>
      <c r="K165" s="1015"/>
      <c r="L165" s="1015"/>
      <c r="M165" s="1015"/>
      <c r="N165" s="1015"/>
      <c r="O165" s="1015"/>
      <c r="P165" s="1015"/>
      <c r="Q165" s="1015"/>
      <c r="R165" s="1015"/>
      <c r="S165" s="1015"/>
      <c r="T165" s="1015"/>
      <c r="U165" s="1015"/>
      <c r="V165" s="1015"/>
      <c r="W165" s="1015"/>
      <c r="X165" s="1015"/>
      <c r="Y165" s="1015"/>
      <c r="Z165" s="1015"/>
      <c r="AA165" s="1015"/>
      <c r="AB165" s="1015"/>
      <c r="AC165" s="1015"/>
      <c r="AD165" s="1015"/>
      <c r="AE165" s="1015"/>
      <c r="AF165" s="1015"/>
      <c r="AG165" s="1015"/>
      <c r="AH165" s="1015"/>
      <c r="AI165" s="1015"/>
      <c r="AJ165" s="1016"/>
    </row>
    <row r="166" spans="1:46" s="56" customFormat="1" ht="13.5" customHeight="1">
      <c r="A166" s="1257" t="s">
        <v>392</v>
      </c>
      <c r="B166" s="1258"/>
      <c r="C166" s="1258"/>
      <c r="D166" s="1259"/>
      <c r="E166" s="502"/>
      <c r="F166" s="1019" t="s">
        <v>381</v>
      </c>
      <c r="G166" s="1019"/>
      <c r="H166" s="1019"/>
      <c r="I166" s="1019"/>
      <c r="J166" s="1019"/>
      <c r="K166" s="1019"/>
      <c r="L166" s="1019"/>
      <c r="M166" s="1019"/>
      <c r="N166" s="1019"/>
      <c r="O166" s="1019"/>
      <c r="P166" s="1019"/>
      <c r="Q166" s="1019"/>
      <c r="R166" s="1019"/>
      <c r="S166" s="1019"/>
      <c r="T166" s="1019"/>
      <c r="U166" s="1019"/>
      <c r="V166" s="1019"/>
      <c r="W166" s="1019"/>
      <c r="X166" s="1019"/>
      <c r="Y166" s="1019"/>
      <c r="Z166" s="1019"/>
      <c r="AA166" s="1019"/>
      <c r="AB166" s="1019"/>
      <c r="AC166" s="1019"/>
      <c r="AD166" s="1019"/>
      <c r="AE166" s="1019"/>
      <c r="AF166" s="1019"/>
      <c r="AG166" s="1019"/>
      <c r="AH166" s="1019"/>
      <c r="AI166" s="1019"/>
      <c r="AJ166" s="647"/>
    </row>
    <row r="167" spans="1:46" s="56" customFormat="1" ht="21" customHeight="1">
      <c r="A167" s="1260"/>
      <c r="B167" s="1047"/>
      <c r="C167" s="1047"/>
      <c r="D167" s="1261"/>
      <c r="E167" s="497"/>
      <c r="F167" s="1014" t="s">
        <v>382</v>
      </c>
      <c r="G167" s="1014"/>
      <c r="H167" s="1014"/>
      <c r="I167" s="1014"/>
      <c r="J167" s="1014"/>
      <c r="K167" s="1014"/>
      <c r="L167" s="1014"/>
      <c r="M167" s="1014"/>
      <c r="N167" s="1014"/>
      <c r="O167" s="1014"/>
      <c r="P167" s="1014"/>
      <c r="Q167" s="1014"/>
      <c r="R167" s="1014"/>
      <c r="S167" s="1014"/>
      <c r="T167" s="1014"/>
      <c r="U167" s="1014"/>
      <c r="V167" s="1014"/>
      <c r="W167" s="1014"/>
      <c r="X167" s="1014"/>
      <c r="Y167" s="1014"/>
      <c r="Z167" s="1014"/>
      <c r="AA167" s="1014"/>
      <c r="AB167" s="1014"/>
      <c r="AC167" s="1014"/>
      <c r="AD167" s="1014"/>
      <c r="AE167" s="1014"/>
      <c r="AF167" s="1014"/>
      <c r="AG167" s="1014"/>
      <c r="AH167" s="1014"/>
      <c r="AI167" s="1014"/>
      <c r="AJ167" s="498"/>
    </row>
    <row r="168" spans="1:46" s="56" customFormat="1" ht="13.5" customHeight="1">
      <c r="A168" s="1260"/>
      <c r="B168" s="1047"/>
      <c r="C168" s="1047"/>
      <c r="D168" s="1261"/>
      <c r="E168" s="497"/>
      <c r="F168" s="1014" t="s">
        <v>383</v>
      </c>
      <c r="G168" s="1014"/>
      <c r="H168" s="1014"/>
      <c r="I168" s="1014"/>
      <c r="J168" s="1014"/>
      <c r="K168" s="1014"/>
      <c r="L168" s="1014"/>
      <c r="M168" s="1014"/>
      <c r="N168" s="1014"/>
      <c r="O168" s="1014"/>
      <c r="P168" s="1014"/>
      <c r="Q168" s="1014"/>
      <c r="R168" s="1014"/>
      <c r="S168" s="1014"/>
      <c r="T168" s="1014"/>
      <c r="U168" s="1014"/>
      <c r="V168" s="1014"/>
      <c r="W168" s="1014"/>
      <c r="X168" s="1014"/>
      <c r="Y168" s="1014"/>
      <c r="Z168" s="1014"/>
      <c r="AA168" s="1014"/>
      <c r="AB168" s="1014"/>
      <c r="AC168" s="1014"/>
      <c r="AD168" s="1014"/>
      <c r="AE168" s="1014"/>
      <c r="AF168" s="1014"/>
      <c r="AG168" s="1014"/>
      <c r="AH168" s="1014"/>
      <c r="AI168" s="1014"/>
      <c r="AJ168" s="498"/>
    </row>
    <row r="169" spans="1:46" s="56" customFormat="1" ht="13.5" customHeight="1">
      <c r="A169" s="1262"/>
      <c r="B169" s="1042"/>
      <c r="C169" s="1042"/>
      <c r="D169" s="1263"/>
      <c r="E169" s="501"/>
      <c r="F169" s="1015" t="s">
        <v>384</v>
      </c>
      <c r="G169" s="1015"/>
      <c r="H169" s="1015"/>
      <c r="I169" s="1015"/>
      <c r="J169" s="1015"/>
      <c r="K169" s="1015"/>
      <c r="L169" s="1015"/>
      <c r="M169" s="1015"/>
      <c r="N169" s="1015"/>
      <c r="O169" s="1015"/>
      <c r="P169" s="1015"/>
      <c r="Q169" s="1015"/>
      <c r="R169" s="1015"/>
      <c r="S169" s="1015"/>
      <c r="T169" s="1015"/>
      <c r="U169" s="1015"/>
      <c r="V169" s="1015"/>
      <c r="W169" s="1015"/>
      <c r="X169" s="1015"/>
      <c r="Y169" s="1015"/>
      <c r="Z169" s="1015"/>
      <c r="AA169" s="1015"/>
      <c r="AB169" s="1015"/>
      <c r="AC169" s="1015"/>
      <c r="AD169" s="1015"/>
      <c r="AE169" s="1015"/>
      <c r="AF169" s="1015"/>
      <c r="AG169" s="1015"/>
      <c r="AH169" s="1015"/>
      <c r="AI169" s="1015"/>
      <c r="AJ169" s="648"/>
    </row>
    <row r="170" spans="1:46" s="56" customFormat="1" ht="13.5" customHeight="1">
      <c r="A170" s="1257" t="s">
        <v>393</v>
      </c>
      <c r="B170" s="1258"/>
      <c r="C170" s="1258"/>
      <c r="D170" s="1259"/>
      <c r="E170" s="502"/>
      <c r="F170" s="1020" t="s">
        <v>385</v>
      </c>
      <c r="G170" s="1020"/>
      <c r="H170" s="1020"/>
      <c r="I170" s="1020"/>
      <c r="J170" s="1020"/>
      <c r="K170" s="1020"/>
      <c r="L170" s="1020"/>
      <c r="M170" s="1020"/>
      <c r="N170" s="1020"/>
      <c r="O170" s="1020"/>
      <c r="P170" s="1020"/>
      <c r="Q170" s="1020"/>
      <c r="R170" s="1020"/>
      <c r="S170" s="1020"/>
      <c r="T170" s="1020"/>
      <c r="U170" s="1020"/>
      <c r="V170" s="1020"/>
      <c r="W170" s="1020"/>
      <c r="X170" s="1020"/>
      <c r="Y170" s="1020"/>
      <c r="Z170" s="1020"/>
      <c r="AA170" s="1020"/>
      <c r="AB170" s="1020"/>
      <c r="AC170" s="1020"/>
      <c r="AD170" s="1020"/>
      <c r="AE170" s="1020"/>
      <c r="AF170" s="1020"/>
      <c r="AG170" s="1020"/>
      <c r="AH170" s="1020"/>
      <c r="AI170" s="1020"/>
      <c r="AJ170" s="1021"/>
      <c r="AK170" s="139"/>
    </row>
    <row r="171" spans="1:46" s="56" customFormat="1" ht="13.5" customHeight="1">
      <c r="A171" s="1260"/>
      <c r="B171" s="1047"/>
      <c r="C171" s="1047"/>
      <c r="D171" s="1261"/>
      <c r="E171" s="497"/>
      <c r="F171" s="1014" t="s">
        <v>397</v>
      </c>
      <c r="G171" s="1014"/>
      <c r="H171" s="1014"/>
      <c r="I171" s="1014"/>
      <c r="J171" s="1014"/>
      <c r="K171" s="1014"/>
      <c r="L171" s="1014"/>
      <c r="M171" s="1014"/>
      <c r="N171" s="1014"/>
      <c r="O171" s="1014"/>
      <c r="P171" s="1014"/>
      <c r="Q171" s="1014"/>
      <c r="R171" s="1014"/>
      <c r="S171" s="1014"/>
      <c r="T171" s="1014"/>
      <c r="U171" s="1014"/>
      <c r="V171" s="1014"/>
      <c r="W171" s="1014"/>
      <c r="X171" s="1014"/>
      <c r="Y171" s="1014"/>
      <c r="Z171" s="1014"/>
      <c r="AA171" s="1014"/>
      <c r="AB171" s="1014"/>
      <c r="AC171" s="1014"/>
      <c r="AD171" s="1014"/>
      <c r="AE171" s="1014"/>
      <c r="AF171" s="1014"/>
      <c r="AG171" s="1014"/>
      <c r="AH171" s="1014"/>
      <c r="AI171" s="1014"/>
      <c r="AJ171" s="498"/>
      <c r="AK171" s="141"/>
    </row>
    <row r="172" spans="1:46" s="56" customFormat="1" ht="13.5" customHeight="1">
      <c r="A172" s="1260"/>
      <c r="B172" s="1047"/>
      <c r="C172" s="1047"/>
      <c r="D172" s="1261"/>
      <c r="E172" s="497"/>
      <c r="F172" s="1014" t="s">
        <v>386</v>
      </c>
      <c r="G172" s="1014"/>
      <c r="H172" s="1014"/>
      <c r="I172" s="1014"/>
      <c r="J172" s="1014"/>
      <c r="K172" s="1014"/>
      <c r="L172" s="1014"/>
      <c r="M172" s="1014"/>
      <c r="N172" s="1014"/>
      <c r="O172" s="1014"/>
      <c r="P172" s="1014"/>
      <c r="Q172" s="1014"/>
      <c r="R172" s="1014"/>
      <c r="S172" s="1014"/>
      <c r="T172" s="1014"/>
      <c r="U172" s="1014"/>
      <c r="V172" s="1014"/>
      <c r="W172" s="1014"/>
      <c r="X172" s="1014"/>
      <c r="Y172" s="1014"/>
      <c r="Z172" s="1014"/>
      <c r="AA172" s="1014"/>
      <c r="AB172" s="1014"/>
      <c r="AC172" s="1014"/>
      <c r="AD172" s="1014"/>
      <c r="AE172" s="1014"/>
      <c r="AF172" s="1014"/>
      <c r="AG172" s="1014"/>
      <c r="AH172" s="1014"/>
      <c r="AI172" s="1014"/>
      <c r="AJ172" s="498"/>
      <c r="AK172" s="141"/>
    </row>
    <row r="173" spans="1:46" s="56" customFormat="1" ht="13.5" customHeight="1" thickBot="1">
      <c r="A173" s="1262"/>
      <c r="B173" s="1042"/>
      <c r="C173" s="1042"/>
      <c r="D173" s="1263"/>
      <c r="E173" s="503"/>
      <c r="F173" s="1244" t="s">
        <v>387</v>
      </c>
      <c r="G173" s="1244"/>
      <c r="H173" s="1244"/>
      <c r="I173" s="1244"/>
      <c r="J173" s="1244"/>
      <c r="K173" s="1244"/>
      <c r="L173" s="1244"/>
      <c r="M173" s="1244"/>
      <c r="N173" s="1244"/>
      <c r="O173" s="1244"/>
      <c r="P173" s="1244"/>
      <c r="Q173" s="1244"/>
      <c r="R173" s="1244"/>
      <c r="S173" s="1244"/>
      <c r="T173" s="1244"/>
      <c r="U173" s="1244"/>
      <c r="V173" s="1244"/>
      <c r="W173" s="1244"/>
      <c r="X173" s="1244"/>
      <c r="Y173" s="1244"/>
      <c r="Z173" s="1244"/>
      <c r="AA173" s="1244"/>
      <c r="AB173" s="1244"/>
      <c r="AC173" s="1244"/>
      <c r="AD173" s="1244"/>
      <c r="AE173" s="1244"/>
      <c r="AF173" s="1244"/>
      <c r="AG173" s="1244"/>
      <c r="AH173" s="1244"/>
      <c r="AI173" s="1244"/>
      <c r="AJ173" s="650"/>
      <c r="AK173" s="54"/>
    </row>
    <row r="174" spans="1:46" ht="9" customHeight="1">
      <c r="A174" s="504"/>
      <c r="B174" s="504"/>
      <c r="C174" s="504"/>
      <c r="D174" s="504"/>
      <c r="E174" s="504"/>
      <c r="F174" s="504"/>
      <c r="G174" s="504"/>
      <c r="H174" s="504"/>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5"/>
      <c r="AK174" s="54"/>
      <c r="AT174" s="59"/>
    </row>
    <row r="175" spans="1:46">
      <c r="A175" s="230" t="s">
        <v>486</v>
      </c>
      <c r="B175" s="192"/>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192"/>
      <c r="AH175" s="192"/>
      <c r="AI175" s="192"/>
      <c r="AJ175" s="194"/>
      <c r="AK175" s="54"/>
      <c r="AT175" s="59"/>
    </row>
    <row r="176" spans="1:46" ht="17.25" customHeight="1" thickBot="1">
      <c r="A176" s="509" t="s">
        <v>192</v>
      </c>
      <c r="B176" s="192"/>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c r="AA176" s="231"/>
      <c r="AB176" s="231"/>
      <c r="AC176" s="231"/>
      <c r="AD176" s="231"/>
      <c r="AE176" s="192"/>
      <c r="AF176" s="368"/>
      <c r="AG176" s="506"/>
      <c r="AH176" s="507" t="s">
        <v>146</v>
      </c>
      <c r="AI176" s="506"/>
      <c r="AJ176" s="508"/>
      <c r="AK176" s="57"/>
      <c r="AT176" s="59"/>
    </row>
    <row r="177" spans="1:46" s="142" customFormat="1" ht="15" customHeight="1">
      <c r="A177" s="1230" t="s">
        <v>41</v>
      </c>
      <c r="B177" s="1231"/>
      <c r="C177" s="1231"/>
      <c r="D177" s="1232"/>
      <c r="E177" s="510"/>
      <c r="F177" s="511" t="s">
        <v>43</v>
      </c>
      <c r="G177" s="511"/>
      <c r="H177" s="511"/>
      <c r="I177" s="511"/>
      <c r="J177" s="511"/>
      <c r="K177" s="511"/>
      <c r="L177" s="511"/>
      <c r="M177" s="511"/>
      <c r="N177" s="511"/>
      <c r="O177" s="512"/>
      <c r="P177" s="512"/>
      <c r="Q177" s="512"/>
      <c r="R177" s="511" t="s">
        <v>305</v>
      </c>
      <c r="S177" s="513"/>
      <c r="T177" s="513" t="s">
        <v>307</v>
      </c>
      <c r="U177" s="513"/>
      <c r="V177" s="513"/>
      <c r="W177" s="511"/>
      <c r="X177" s="511"/>
      <c r="Y177" s="511"/>
      <c r="Z177" s="511"/>
      <c r="AA177" s="512"/>
      <c r="AB177" s="512"/>
      <c r="AC177" s="512"/>
      <c r="AD177" s="512"/>
      <c r="AE177" s="512"/>
      <c r="AF177" s="512"/>
      <c r="AG177" s="512"/>
      <c r="AH177" s="512"/>
      <c r="AI177" s="512"/>
      <c r="AJ177" s="514"/>
      <c r="AK177" s="57"/>
    </row>
    <row r="178" spans="1:46" s="142" customFormat="1" ht="15" customHeight="1">
      <c r="A178" s="1233"/>
      <c r="B178" s="1234"/>
      <c r="C178" s="1234"/>
      <c r="D178" s="1235"/>
      <c r="E178" s="515"/>
      <c r="F178" s="1014" t="s">
        <v>86</v>
      </c>
      <c r="G178" s="1014"/>
      <c r="H178" s="1014"/>
      <c r="I178" s="1014"/>
      <c r="J178" s="1014"/>
      <c r="K178" s="1014"/>
      <c r="L178" s="1014"/>
      <c r="M178" s="516"/>
      <c r="N178" s="516"/>
      <c r="O178" s="516"/>
      <c r="P178" s="516"/>
      <c r="Q178" s="516"/>
      <c r="R178" s="517" t="s">
        <v>306</v>
      </c>
      <c r="S178" s="518"/>
      <c r="T178" s="518" t="s">
        <v>307</v>
      </c>
      <c r="U178" s="518"/>
      <c r="V178" s="518"/>
      <c r="W178" s="517"/>
      <c r="X178" s="517"/>
      <c r="Y178" s="519"/>
      <c r="Z178" s="517"/>
      <c r="AA178" s="520"/>
      <c r="AB178" s="516"/>
      <c r="AC178" s="516"/>
      <c r="AD178" s="516"/>
      <c r="AE178" s="516"/>
      <c r="AF178" s="516"/>
      <c r="AG178" s="516"/>
      <c r="AH178" s="516"/>
      <c r="AI178" s="516"/>
      <c r="AJ178" s="498"/>
      <c r="AK178" s="54"/>
    </row>
    <row r="179" spans="1:46" s="56" customFormat="1" ht="15" customHeight="1">
      <c r="A179" s="1236" t="s">
        <v>42</v>
      </c>
      <c r="B179" s="1237"/>
      <c r="C179" s="1237"/>
      <c r="D179" s="1238"/>
      <c r="E179" s="515"/>
      <c r="F179" s="1023" t="s">
        <v>44</v>
      </c>
      <c r="G179" s="1023"/>
      <c r="H179" s="1023"/>
      <c r="I179" s="1023"/>
      <c r="J179" s="1023"/>
      <c r="K179" s="1023"/>
      <c r="L179" s="1023"/>
      <c r="M179" s="1023"/>
      <c r="N179" s="1023"/>
      <c r="O179" s="1023"/>
      <c r="P179" s="1023"/>
      <c r="Q179" s="1023"/>
      <c r="R179" s="1023"/>
      <c r="S179" s="1023"/>
      <c r="T179" s="1023"/>
      <c r="U179" s="517" t="s">
        <v>306</v>
      </c>
      <c r="V179" s="518"/>
      <c r="W179" s="518" t="s">
        <v>307</v>
      </c>
      <c r="X179" s="518"/>
      <c r="Y179" s="518"/>
      <c r="Z179" s="517"/>
      <c r="AA179" s="517"/>
      <c r="AB179" s="517"/>
      <c r="AC179" s="517"/>
      <c r="AD179" s="516"/>
      <c r="AE179" s="516"/>
      <c r="AF179" s="516"/>
      <c r="AG179" s="516"/>
      <c r="AH179" s="516"/>
      <c r="AI179" s="516"/>
      <c r="AJ179" s="498"/>
      <c r="AK179" s="54"/>
    </row>
    <row r="180" spans="1:46" s="56" customFormat="1" ht="15" customHeight="1" thickBot="1">
      <c r="A180" s="1239"/>
      <c r="B180" s="1240"/>
      <c r="C180" s="1240"/>
      <c r="D180" s="1241"/>
      <c r="E180" s="521"/>
      <c r="F180" s="522" t="s">
        <v>70</v>
      </c>
      <c r="G180" s="522"/>
      <c r="H180" s="1210"/>
      <c r="I180" s="1210"/>
      <c r="J180" s="1210"/>
      <c r="K180" s="1210"/>
      <c r="L180" s="1210"/>
      <c r="M180" s="1210"/>
      <c r="N180" s="1210"/>
      <c r="O180" s="1210"/>
      <c r="P180" s="1210"/>
      <c r="Q180" s="1210"/>
      <c r="R180" s="1210"/>
      <c r="S180" s="1210"/>
      <c r="T180" s="1210"/>
      <c r="U180" s="1210"/>
      <c r="V180" s="1210"/>
      <c r="W180" s="1210"/>
      <c r="X180" s="1210"/>
      <c r="Y180" s="523" t="s">
        <v>71</v>
      </c>
      <c r="Z180" s="524" t="s">
        <v>306</v>
      </c>
      <c r="AA180" s="525"/>
      <c r="AB180" s="525" t="s">
        <v>308</v>
      </c>
      <c r="AC180" s="525"/>
      <c r="AD180" s="524"/>
      <c r="AE180" s="524"/>
      <c r="AF180" s="524"/>
      <c r="AG180" s="524"/>
      <c r="AH180" s="526"/>
      <c r="AI180" s="526"/>
      <c r="AJ180" s="527"/>
      <c r="AK180" s="54"/>
    </row>
    <row r="181" spans="1:46" ht="6" customHeight="1">
      <c r="A181" s="232"/>
      <c r="B181" s="192"/>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194"/>
      <c r="AK181" s="54"/>
      <c r="AT181" s="59"/>
    </row>
    <row r="182" spans="1:46" ht="15.75" customHeight="1">
      <c r="A182" s="528"/>
      <c r="B182" s="311" t="s">
        <v>82</v>
      </c>
      <c r="C182" s="528"/>
      <c r="D182" s="528"/>
      <c r="E182" s="528"/>
      <c r="F182" s="528"/>
      <c r="G182" s="528"/>
      <c r="H182" s="528"/>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9"/>
      <c r="AK182" s="54"/>
    </row>
    <row r="183" spans="1:46" ht="14.25" thickBot="1">
      <c r="A183" s="528"/>
      <c r="B183" s="1224" t="s">
        <v>115</v>
      </c>
      <c r="C183" s="1225"/>
      <c r="D183" s="1225"/>
      <c r="E183" s="1225"/>
      <c r="F183" s="1225"/>
      <c r="G183" s="1225"/>
      <c r="H183" s="1225"/>
      <c r="I183" s="1225"/>
      <c r="J183" s="1225"/>
      <c r="K183" s="1225"/>
      <c r="L183" s="1225"/>
      <c r="M183" s="1225"/>
      <c r="N183" s="1225"/>
      <c r="O183" s="1225"/>
      <c r="P183" s="1225"/>
      <c r="Q183" s="1225"/>
      <c r="R183" s="1225"/>
      <c r="S183" s="1225"/>
      <c r="T183" s="1225"/>
      <c r="U183" s="1225"/>
      <c r="V183" s="1225"/>
      <c r="W183" s="1225"/>
      <c r="X183" s="1225"/>
      <c r="Y183" s="1226"/>
      <c r="Z183" s="1219" t="s">
        <v>78</v>
      </c>
      <c r="AA183" s="1219"/>
      <c r="AB183" s="1219"/>
      <c r="AC183" s="1219"/>
      <c r="AD183" s="1219"/>
      <c r="AE183" s="1219"/>
      <c r="AF183" s="1219"/>
      <c r="AG183" s="1219"/>
      <c r="AH183" s="1220"/>
      <c r="AI183" s="530"/>
      <c r="AJ183" s="529"/>
      <c r="AK183" s="54"/>
    </row>
    <row r="184" spans="1:46" ht="16.5" customHeight="1">
      <c r="A184" s="528"/>
      <c r="B184" s="531"/>
      <c r="C184" s="532" t="s">
        <v>143</v>
      </c>
      <c r="D184" s="533"/>
      <c r="E184" s="533"/>
      <c r="F184" s="533"/>
      <c r="G184" s="533"/>
      <c r="H184" s="533"/>
      <c r="I184" s="533"/>
      <c r="J184" s="533"/>
      <c r="K184" s="533"/>
      <c r="L184" s="533"/>
      <c r="M184" s="533"/>
      <c r="N184" s="533"/>
      <c r="O184" s="533"/>
      <c r="P184" s="533"/>
      <c r="Q184" s="533"/>
      <c r="R184" s="533"/>
      <c r="S184" s="533"/>
      <c r="T184" s="533"/>
      <c r="U184" s="533"/>
      <c r="V184" s="533"/>
      <c r="W184" s="533"/>
      <c r="X184" s="533"/>
      <c r="Y184" s="534"/>
      <c r="Z184" s="1227" t="s">
        <v>80</v>
      </c>
      <c r="AA184" s="1228"/>
      <c r="AB184" s="1228"/>
      <c r="AC184" s="1228"/>
      <c r="AD184" s="1228"/>
      <c r="AE184" s="1228"/>
      <c r="AF184" s="1228"/>
      <c r="AG184" s="1228"/>
      <c r="AH184" s="1229"/>
      <c r="AI184" s="528"/>
      <c r="AJ184" s="529"/>
      <c r="AK184" s="54"/>
    </row>
    <row r="185" spans="1:46" ht="16.5" customHeight="1">
      <c r="A185" s="528"/>
      <c r="B185" s="535"/>
      <c r="C185" s="536" t="s">
        <v>144</v>
      </c>
      <c r="D185" s="537"/>
      <c r="E185" s="537"/>
      <c r="F185" s="537"/>
      <c r="G185" s="537"/>
      <c r="H185" s="537"/>
      <c r="I185" s="537"/>
      <c r="J185" s="537"/>
      <c r="K185" s="537"/>
      <c r="L185" s="537"/>
      <c r="M185" s="537"/>
      <c r="N185" s="537"/>
      <c r="O185" s="537"/>
      <c r="P185" s="537"/>
      <c r="Q185" s="537"/>
      <c r="R185" s="537"/>
      <c r="S185" s="537"/>
      <c r="T185" s="537"/>
      <c r="U185" s="537"/>
      <c r="V185" s="537"/>
      <c r="W185" s="537"/>
      <c r="X185" s="537"/>
      <c r="Y185" s="538"/>
      <c r="Z185" s="1221" t="s">
        <v>81</v>
      </c>
      <c r="AA185" s="1222"/>
      <c r="AB185" s="1222"/>
      <c r="AC185" s="1222"/>
      <c r="AD185" s="1222"/>
      <c r="AE185" s="1222"/>
      <c r="AF185" s="1222"/>
      <c r="AG185" s="1222"/>
      <c r="AH185" s="1223"/>
      <c r="AI185" s="528"/>
      <c r="AJ185" s="529"/>
      <c r="AK185" s="54"/>
    </row>
    <row r="186" spans="1:46" ht="16.5" customHeight="1">
      <c r="A186" s="528"/>
      <c r="B186" s="535"/>
      <c r="C186" s="536" t="s">
        <v>175</v>
      </c>
      <c r="D186" s="537"/>
      <c r="E186" s="537"/>
      <c r="F186" s="537"/>
      <c r="G186" s="537"/>
      <c r="H186" s="537"/>
      <c r="I186" s="537"/>
      <c r="J186" s="537"/>
      <c r="K186" s="537"/>
      <c r="L186" s="537"/>
      <c r="M186" s="537"/>
      <c r="N186" s="537"/>
      <c r="O186" s="537"/>
      <c r="P186" s="537"/>
      <c r="Q186" s="537"/>
      <c r="R186" s="537"/>
      <c r="S186" s="537"/>
      <c r="T186" s="537"/>
      <c r="U186" s="537"/>
      <c r="V186" s="537"/>
      <c r="W186" s="537"/>
      <c r="X186" s="537"/>
      <c r="Y186" s="538"/>
      <c r="Z186" s="1221" t="s">
        <v>279</v>
      </c>
      <c r="AA186" s="1222"/>
      <c r="AB186" s="1222"/>
      <c r="AC186" s="1222"/>
      <c r="AD186" s="1222"/>
      <c r="AE186" s="1222"/>
      <c r="AF186" s="1222"/>
      <c r="AG186" s="1222"/>
      <c r="AH186" s="1223"/>
      <c r="AI186" s="528"/>
      <c r="AJ186" s="529"/>
      <c r="AK186" s="54"/>
    </row>
    <row r="187" spans="1:46" ht="16.5" customHeight="1">
      <c r="A187" s="528"/>
      <c r="B187" s="535"/>
      <c r="C187" s="536" t="s">
        <v>301</v>
      </c>
      <c r="D187" s="537"/>
      <c r="E187" s="537"/>
      <c r="F187" s="537"/>
      <c r="G187" s="537"/>
      <c r="H187" s="537"/>
      <c r="I187" s="537"/>
      <c r="J187" s="537"/>
      <c r="K187" s="537"/>
      <c r="L187" s="537"/>
      <c r="M187" s="537"/>
      <c r="N187" s="537"/>
      <c r="O187" s="537"/>
      <c r="P187" s="537"/>
      <c r="Q187" s="537"/>
      <c r="R187" s="537"/>
      <c r="S187" s="537"/>
      <c r="T187" s="537"/>
      <c r="U187" s="537"/>
      <c r="V187" s="537"/>
      <c r="W187" s="537"/>
      <c r="X187" s="537"/>
      <c r="Y187" s="538"/>
      <c r="Z187" s="1221" t="s">
        <v>302</v>
      </c>
      <c r="AA187" s="1222"/>
      <c r="AB187" s="1222"/>
      <c r="AC187" s="1222"/>
      <c r="AD187" s="1222"/>
      <c r="AE187" s="1222"/>
      <c r="AF187" s="1222"/>
      <c r="AG187" s="1222"/>
      <c r="AH187" s="1223"/>
      <c r="AI187" s="528"/>
      <c r="AJ187" s="529"/>
      <c r="AK187" s="54"/>
    </row>
    <row r="188" spans="1:46" ht="24.75" customHeight="1">
      <c r="A188" s="528"/>
      <c r="B188" s="535"/>
      <c r="C188" s="1204" t="s">
        <v>176</v>
      </c>
      <c r="D188" s="1204"/>
      <c r="E188" s="1204"/>
      <c r="F188" s="1204"/>
      <c r="G188" s="1204"/>
      <c r="H188" s="1204"/>
      <c r="I188" s="1204"/>
      <c r="J188" s="1204"/>
      <c r="K188" s="1204"/>
      <c r="L188" s="1204"/>
      <c r="M188" s="1204"/>
      <c r="N188" s="1204"/>
      <c r="O188" s="1204"/>
      <c r="P188" s="1204"/>
      <c r="Q188" s="1204"/>
      <c r="R188" s="1204"/>
      <c r="S188" s="1204"/>
      <c r="T188" s="1204"/>
      <c r="U188" s="1204"/>
      <c r="V188" s="1204"/>
      <c r="W188" s="1204"/>
      <c r="X188" s="1204"/>
      <c r="Y188" s="1205"/>
      <c r="Z188" s="1206" t="s">
        <v>178</v>
      </c>
      <c r="AA188" s="1207"/>
      <c r="AB188" s="1207"/>
      <c r="AC188" s="1207"/>
      <c r="AD188" s="1207"/>
      <c r="AE188" s="1207"/>
      <c r="AF188" s="1207"/>
      <c r="AG188" s="1207"/>
      <c r="AH188" s="1208"/>
      <c r="AI188" s="528"/>
      <c r="AJ188" s="529"/>
      <c r="AK188" s="54"/>
    </row>
    <row r="189" spans="1:46" ht="24.75" customHeight="1">
      <c r="A189" s="528"/>
      <c r="B189" s="535"/>
      <c r="C189" s="1204" t="s">
        <v>177</v>
      </c>
      <c r="D189" s="1204"/>
      <c r="E189" s="1204"/>
      <c r="F189" s="1204"/>
      <c r="G189" s="1204"/>
      <c r="H189" s="1204"/>
      <c r="I189" s="1204"/>
      <c r="J189" s="1204"/>
      <c r="K189" s="1204"/>
      <c r="L189" s="1204"/>
      <c r="M189" s="1204"/>
      <c r="N189" s="1204"/>
      <c r="O189" s="1204"/>
      <c r="P189" s="1204"/>
      <c r="Q189" s="1204"/>
      <c r="R189" s="1204"/>
      <c r="S189" s="1204"/>
      <c r="T189" s="1204"/>
      <c r="U189" s="1204"/>
      <c r="V189" s="1204"/>
      <c r="W189" s="1204"/>
      <c r="X189" s="1204"/>
      <c r="Y189" s="1205"/>
      <c r="Z189" s="1068" t="s">
        <v>179</v>
      </c>
      <c r="AA189" s="1069"/>
      <c r="AB189" s="1069"/>
      <c r="AC189" s="1069"/>
      <c r="AD189" s="1069"/>
      <c r="AE189" s="1069"/>
      <c r="AF189" s="1069"/>
      <c r="AG189" s="1069"/>
      <c r="AH189" s="1218"/>
      <c r="AI189" s="528"/>
      <c r="AJ189" s="529"/>
      <c r="AK189" s="143"/>
    </row>
    <row r="190" spans="1:46" ht="16.5" customHeight="1" thickBot="1">
      <c r="A190" s="528"/>
      <c r="B190" s="539"/>
      <c r="C190" s="540" t="s">
        <v>145</v>
      </c>
      <c r="D190" s="541"/>
      <c r="E190" s="541"/>
      <c r="F190" s="541"/>
      <c r="G190" s="541"/>
      <c r="H190" s="541"/>
      <c r="I190" s="541"/>
      <c r="J190" s="541"/>
      <c r="K190" s="541"/>
      <c r="L190" s="541"/>
      <c r="M190" s="541"/>
      <c r="N190" s="541"/>
      <c r="O190" s="541"/>
      <c r="P190" s="541"/>
      <c r="Q190" s="541"/>
      <c r="R190" s="541"/>
      <c r="S190" s="541"/>
      <c r="T190" s="541"/>
      <c r="U190" s="541"/>
      <c r="V190" s="541"/>
      <c r="W190" s="541"/>
      <c r="X190" s="541"/>
      <c r="Y190" s="542"/>
      <c r="Z190" s="1200" t="s">
        <v>79</v>
      </c>
      <c r="AA190" s="1201"/>
      <c r="AB190" s="1201"/>
      <c r="AC190" s="1201"/>
      <c r="AD190" s="1201"/>
      <c r="AE190" s="1201"/>
      <c r="AF190" s="1201"/>
      <c r="AG190" s="1201"/>
      <c r="AH190" s="1202"/>
      <c r="AI190" s="528"/>
      <c r="AJ190" s="529"/>
      <c r="AK190" s="143"/>
    </row>
    <row r="191" spans="1:46" ht="3" customHeight="1">
      <c r="A191" s="528"/>
      <c r="B191" s="528"/>
      <c r="C191" s="311"/>
      <c r="D191" s="528"/>
      <c r="E191" s="528"/>
      <c r="F191" s="528"/>
      <c r="G191" s="528"/>
      <c r="H191" s="528"/>
      <c r="I191" s="528"/>
      <c r="J191" s="528"/>
      <c r="K191" s="528"/>
      <c r="L191" s="528"/>
      <c r="M191" s="528"/>
      <c r="N191" s="528"/>
      <c r="O191" s="528"/>
      <c r="P191" s="528"/>
      <c r="Q191" s="528"/>
      <c r="R191" s="528"/>
      <c r="S191" s="528"/>
      <c r="T191" s="528"/>
      <c r="U191" s="528"/>
      <c r="V191" s="528"/>
      <c r="W191" s="528"/>
      <c r="X191" s="528"/>
      <c r="Y191" s="528"/>
      <c r="Z191" s="311"/>
      <c r="AA191" s="311"/>
      <c r="AB191" s="311"/>
      <c r="AC191" s="311"/>
      <c r="AD191" s="311"/>
      <c r="AE191" s="311"/>
      <c r="AF191" s="311"/>
      <c r="AG191" s="311"/>
      <c r="AH191" s="311"/>
      <c r="AI191" s="528"/>
      <c r="AJ191" s="529"/>
    </row>
    <row r="192" spans="1:46" ht="12" customHeight="1">
      <c r="A192" s="528"/>
      <c r="B192" s="543" t="s">
        <v>185</v>
      </c>
      <c r="C192" s="544" t="s">
        <v>184</v>
      </c>
      <c r="D192" s="528"/>
      <c r="E192" s="528"/>
      <c r="F192" s="528"/>
      <c r="G192" s="528"/>
      <c r="H192" s="528"/>
      <c r="I192" s="528"/>
      <c r="J192" s="528"/>
      <c r="K192" s="528"/>
      <c r="L192" s="528"/>
      <c r="M192" s="528"/>
      <c r="N192" s="528"/>
      <c r="O192" s="528"/>
      <c r="P192" s="528"/>
      <c r="Q192" s="528"/>
      <c r="R192" s="528"/>
      <c r="S192" s="528"/>
      <c r="T192" s="528"/>
      <c r="U192" s="528"/>
      <c r="V192" s="528"/>
      <c r="W192" s="528"/>
      <c r="X192" s="528"/>
      <c r="Y192" s="528"/>
      <c r="Z192" s="311"/>
      <c r="AA192" s="311"/>
      <c r="AB192" s="311"/>
      <c r="AC192" s="311"/>
      <c r="AD192" s="311"/>
      <c r="AE192" s="311"/>
      <c r="AF192" s="311"/>
      <c r="AG192" s="311"/>
      <c r="AH192" s="311"/>
      <c r="AI192" s="528"/>
      <c r="AJ192" s="529"/>
    </row>
    <row r="193" spans="1:36" ht="21" customHeight="1">
      <c r="A193" s="528"/>
      <c r="B193" s="545" t="s">
        <v>186</v>
      </c>
      <c r="C193" s="1203" t="s">
        <v>187</v>
      </c>
      <c r="D193" s="1203"/>
      <c r="E193" s="1203"/>
      <c r="F193" s="1203"/>
      <c r="G193" s="1203"/>
      <c r="H193" s="1203"/>
      <c r="I193" s="1203"/>
      <c r="J193" s="1203"/>
      <c r="K193" s="1203"/>
      <c r="L193" s="1203"/>
      <c r="M193" s="1203"/>
      <c r="N193" s="1203"/>
      <c r="O193" s="1203"/>
      <c r="P193" s="1203"/>
      <c r="Q193" s="1203"/>
      <c r="R193" s="1203"/>
      <c r="S193" s="1203"/>
      <c r="T193" s="1203"/>
      <c r="U193" s="1203"/>
      <c r="V193" s="1203"/>
      <c r="W193" s="1203"/>
      <c r="X193" s="1203"/>
      <c r="Y193" s="1203"/>
      <c r="Z193" s="1203"/>
      <c r="AA193" s="1203"/>
      <c r="AB193" s="1203"/>
      <c r="AC193" s="1203"/>
      <c r="AD193" s="1203"/>
      <c r="AE193" s="1203"/>
      <c r="AF193" s="1203"/>
      <c r="AG193" s="1203"/>
      <c r="AH193" s="1203"/>
      <c r="AI193" s="1203"/>
      <c r="AJ193" s="1203"/>
    </row>
    <row r="194" spans="1:36" ht="4.5" customHeight="1" thickBot="1">
      <c r="A194" s="546"/>
      <c r="B194" s="546"/>
      <c r="C194" s="547"/>
      <c r="D194" s="547"/>
      <c r="E194" s="547"/>
      <c r="F194" s="547"/>
      <c r="G194" s="547"/>
      <c r="H194" s="547"/>
      <c r="I194" s="547"/>
      <c r="J194" s="547"/>
      <c r="K194" s="547"/>
      <c r="L194" s="547"/>
      <c r="M194" s="547"/>
      <c r="N194" s="547"/>
      <c r="O194" s="547"/>
      <c r="P194" s="547"/>
      <c r="Q194" s="547"/>
      <c r="R194" s="547"/>
      <c r="S194" s="547"/>
      <c r="T194" s="547"/>
      <c r="U194" s="547"/>
      <c r="V194" s="547"/>
      <c r="W194" s="547"/>
      <c r="X194" s="547"/>
      <c r="Y194" s="547"/>
      <c r="Z194" s="547"/>
      <c r="AA194" s="547"/>
      <c r="AB194" s="547"/>
      <c r="AC194" s="547"/>
      <c r="AD194" s="547"/>
      <c r="AE194" s="547"/>
      <c r="AF194" s="547"/>
      <c r="AG194" s="547"/>
      <c r="AH194" s="547"/>
      <c r="AI194" s="547"/>
      <c r="AJ194" s="548"/>
    </row>
    <row r="195" spans="1:36" ht="0.75" customHeight="1">
      <c r="A195" s="549"/>
      <c r="B195" s="550"/>
      <c r="C195" s="550"/>
      <c r="D195" s="550"/>
      <c r="E195" s="550"/>
      <c r="F195" s="550"/>
      <c r="G195" s="550"/>
      <c r="H195" s="550"/>
      <c r="I195" s="550"/>
      <c r="J195" s="550"/>
      <c r="K195" s="550"/>
      <c r="L195" s="550"/>
      <c r="M195" s="550"/>
      <c r="N195" s="550"/>
      <c r="O195" s="550"/>
      <c r="P195" s="550"/>
      <c r="Q195" s="550"/>
      <c r="R195" s="550"/>
      <c r="S195" s="550"/>
      <c r="T195" s="550"/>
      <c r="U195" s="550"/>
      <c r="V195" s="550"/>
      <c r="W195" s="550"/>
      <c r="X195" s="550"/>
      <c r="Y195" s="550"/>
      <c r="Z195" s="550"/>
      <c r="AA195" s="550"/>
      <c r="AB195" s="550"/>
      <c r="AC195" s="550"/>
      <c r="AD195" s="550"/>
      <c r="AE195" s="550"/>
      <c r="AF195" s="550"/>
      <c r="AG195" s="550"/>
      <c r="AH195" s="550"/>
      <c r="AI195" s="550"/>
      <c r="AJ195" s="551"/>
    </row>
    <row r="196" spans="1:36" ht="31.5" customHeight="1">
      <c r="A196" s="552"/>
      <c r="B196" s="1194" t="s">
        <v>334</v>
      </c>
      <c r="C196" s="1194"/>
      <c r="D196" s="1194"/>
      <c r="E196" s="1194"/>
      <c r="F196" s="1194"/>
      <c r="G196" s="1194"/>
      <c r="H196" s="1194"/>
      <c r="I196" s="1194"/>
      <c r="J196" s="1194"/>
      <c r="K196" s="1194"/>
      <c r="L196" s="1194"/>
      <c r="M196" s="1194"/>
      <c r="N196" s="1194"/>
      <c r="O196" s="1194"/>
      <c r="P196" s="1194"/>
      <c r="Q196" s="1194"/>
      <c r="R196" s="1194"/>
      <c r="S196" s="1194"/>
      <c r="T196" s="1194"/>
      <c r="U196" s="1194"/>
      <c r="V196" s="1194"/>
      <c r="W196" s="1194"/>
      <c r="X196" s="1194"/>
      <c r="Y196" s="1194"/>
      <c r="Z196" s="1194"/>
      <c r="AA196" s="1194"/>
      <c r="AB196" s="1194"/>
      <c r="AC196" s="1194"/>
      <c r="AD196" s="1194"/>
      <c r="AE196" s="1194"/>
      <c r="AF196" s="1194"/>
      <c r="AG196" s="1194"/>
      <c r="AH196" s="1194"/>
      <c r="AI196" s="1194"/>
      <c r="AJ196" s="553"/>
    </row>
    <row r="197" spans="1:36" ht="3" customHeight="1">
      <c r="A197" s="552"/>
      <c r="B197" s="311"/>
      <c r="C197" s="528"/>
      <c r="D197" s="528"/>
      <c r="E197" s="528"/>
      <c r="F197" s="528"/>
      <c r="G197" s="528"/>
      <c r="H197" s="528"/>
      <c r="I197" s="528"/>
      <c r="J197" s="528"/>
      <c r="K197" s="528"/>
      <c r="L197" s="528"/>
      <c r="M197" s="528"/>
      <c r="N197" s="528"/>
      <c r="O197" s="528"/>
      <c r="P197" s="528"/>
      <c r="Q197" s="528"/>
      <c r="R197" s="528"/>
      <c r="S197" s="528"/>
      <c r="T197" s="528"/>
      <c r="U197" s="528"/>
      <c r="V197" s="528"/>
      <c r="W197" s="528"/>
      <c r="X197" s="528"/>
      <c r="Y197" s="528"/>
      <c r="Z197" s="528"/>
      <c r="AA197" s="528"/>
      <c r="AB197" s="528"/>
      <c r="AC197" s="528"/>
      <c r="AD197" s="528"/>
      <c r="AE197" s="528"/>
      <c r="AF197" s="528"/>
      <c r="AG197" s="528"/>
      <c r="AH197" s="528"/>
      <c r="AI197" s="528"/>
      <c r="AJ197" s="553"/>
    </row>
    <row r="198" spans="1:36" s="146" customFormat="1" ht="13.5" customHeight="1">
      <c r="A198" s="554"/>
      <c r="B198" s="555" t="s">
        <v>34</v>
      </c>
      <c r="C198" s="555"/>
      <c r="D198" s="1195">
        <v>4</v>
      </c>
      <c r="E198" s="1196"/>
      <c r="F198" s="555" t="s">
        <v>5</v>
      </c>
      <c r="G198" s="1195">
        <v>3</v>
      </c>
      <c r="H198" s="1196"/>
      <c r="I198" s="555" t="s">
        <v>4</v>
      </c>
      <c r="J198" s="1195">
        <v>31</v>
      </c>
      <c r="K198" s="1196"/>
      <c r="L198" s="555" t="s">
        <v>3</v>
      </c>
      <c r="M198" s="556"/>
      <c r="N198" s="1197" t="s">
        <v>6</v>
      </c>
      <c r="O198" s="1197"/>
      <c r="P198" s="1197"/>
      <c r="Q198" s="1198" t="str">
        <f>IF(G9="","",G9)</f>
        <v>○○ケアサービス</v>
      </c>
      <c r="R198" s="1198"/>
      <c r="S198" s="1198"/>
      <c r="T198" s="1198"/>
      <c r="U198" s="1198"/>
      <c r="V198" s="1198"/>
      <c r="W198" s="1198"/>
      <c r="X198" s="1198"/>
      <c r="Y198" s="1198"/>
      <c r="Z198" s="1198"/>
      <c r="AA198" s="1198"/>
      <c r="AB198" s="1198"/>
      <c r="AC198" s="1198"/>
      <c r="AD198" s="1198"/>
      <c r="AE198" s="1198"/>
      <c r="AF198" s="1198"/>
      <c r="AG198" s="1198"/>
      <c r="AH198" s="1198"/>
      <c r="AI198" s="1198"/>
      <c r="AJ198" s="1199"/>
    </row>
    <row r="199" spans="1:36" s="146" customFormat="1" ht="13.5" customHeight="1">
      <c r="A199" s="557"/>
      <c r="B199" s="558"/>
      <c r="C199" s="559"/>
      <c r="D199" s="559"/>
      <c r="E199" s="559"/>
      <c r="F199" s="559"/>
      <c r="G199" s="559"/>
      <c r="H199" s="559"/>
      <c r="I199" s="559"/>
      <c r="J199" s="559"/>
      <c r="K199" s="559"/>
      <c r="L199" s="559"/>
      <c r="M199" s="559"/>
      <c r="N199" s="1188" t="s">
        <v>111</v>
      </c>
      <c r="O199" s="1188"/>
      <c r="P199" s="1188"/>
      <c r="Q199" s="1189" t="s">
        <v>112</v>
      </c>
      <c r="R199" s="1189"/>
      <c r="S199" s="1190" t="s">
        <v>568</v>
      </c>
      <c r="T199" s="1190"/>
      <c r="U199" s="1190"/>
      <c r="V199" s="1190"/>
      <c r="W199" s="1190"/>
      <c r="X199" s="1191" t="s">
        <v>113</v>
      </c>
      <c r="Y199" s="1191"/>
      <c r="Z199" s="1190" t="s">
        <v>569</v>
      </c>
      <c r="AA199" s="1190"/>
      <c r="AB199" s="1190"/>
      <c r="AC199" s="1190"/>
      <c r="AD199" s="1190"/>
      <c r="AE199" s="1190"/>
      <c r="AF199" s="1190"/>
      <c r="AG199" s="1190"/>
      <c r="AH199" s="1190"/>
      <c r="AI199" s="1192"/>
      <c r="AJ199" s="1193"/>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44"/>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89" orientation="portrait" cellComments="asDisplayed" r:id="rId1"/>
  <headerFooter alignWithMargins="0"/>
  <rowBreaks count="4" manualBreakCount="4">
    <brk id="43" max="16383" man="1"/>
    <brk id="84" max="35"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Normal="120" zoomScaleSheetLayoutView="10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76" t="s">
        <v>458</v>
      </c>
      <c r="B1" s="677"/>
      <c r="C1" s="677"/>
      <c r="D1" s="677"/>
      <c r="E1" s="677"/>
      <c r="F1" s="677"/>
      <c r="G1" s="677"/>
      <c r="H1" s="677"/>
      <c r="I1" s="677"/>
      <c r="J1" s="677"/>
      <c r="K1" s="677"/>
      <c r="L1" s="677"/>
      <c r="M1" s="677"/>
      <c r="N1" s="677"/>
      <c r="O1" s="677"/>
      <c r="P1" s="677"/>
      <c r="Q1" s="677"/>
      <c r="R1" s="677"/>
      <c r="S1" s="677"/>
      <c r="T1" s="677"/>
      <c r="U1" s="677"/>
      <c r="V1" s="677"/>
      <c r="W1" s="678" t="s">
        <v>114</v>
      </c>
      <c r="X1" s="678"/>
      <c r="Y1" s="678"/>
      <c r="Z1" s="1486" t="str">
        <f>IF('(入力順➀)基本情報入力シート'!R11="","",'(入力順➀)基本情報入力シート'!R11)</f>
        <v/>
      </c>
      <c r="AA1" s="1391"/>
      <c r="AB1" s="1391"/>
      <c r="AC1" s="1391"/>
      <c r="AD1" s="1391"/>
      <c r="AE1" s="1391"/>
      <c r="AF1" s="1391"/>
      <c r="AG1" s="1391"/>
      <c r="AH1" s="1391"/>
      <c r="AI1" s="1391"/>
      <c r="AJ1" s="1447"/>
    </row>
    <row r="2" spans="1:46" ht="8.25" customHeight="1">
      <c r="A2" s="677"/>
      <c r="B2" s="677"/>
      <c r="C2" s="677"/>
      <c r="D2" s="677"/>
      <c r="E2" s="677"/>
      <c r="F2" s="677"/>
      <c r="G2" s="677"/>
      <c r="H2" s="677"/>
      <c r="I2" s="677"/>
      <c r="J2" s="677"/>
      <c r="K2" s="677"/>
      <c r="L2" s="677"/>
      <c r="M2" s="677"/>
      <c r="N2" s="677"/>
      <c r="O2" s="677"/>
      <c r="P2" s="677"/>
      <c r="Q2" s="677"/>
      <c r="R2" s="677"/>
      <c r="S2" s="677"/>
      <c r="T2" s="677"/>
      <c r="U2" s="677"/>
      <c r="V2" s="677"/>
      <c r="W2" s="677"/>
      <c r="X2" s="677"/>
      <c r="Y2" s="679"/>
      <c r="Z2" s="679"/>
      <c r="AA2" s="679"/>
      <c r="AB2" s="679"/>
      <c r="AC2" s="679"/>
      <c r="AD2" s="679"/>
      <c r="AE2" s="679"/>
      <c r="AF2" s="679"/>
      <c r="AG2" s="679"/>
      <c r="AH2" s="679"/>
      <c r="AI2" s="679"/>
      <c r="AJ2" s="680"/>
    </row>
    <row r="3" spans="1:46" ht="3" hidden="1" customHeight="1">
      <c r="A3" s="676"/>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80"/>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77"/>
      <c r="B5" s="677"/>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80"/>
    </row>
    <row r="6" spans="1:46" ht="15" customHeight="1">
      <c r="A6" s="681" t="s">
        <v>417</v>
      </c>
      <c r="B6" s="677"/>
      <c r="C6" s="677"/>
      <c r="D6" s="677"/>
      <c r="E6" s="677"/>
      <c r="F6" s="677"/>
      <c r="G6" s="677"/>
      <c r="H6" s="677"/>
      <c r="I6" s="677"/>
      <c r="J6" s="677"/>
      <c r="K6" s="677"/>
      <c r="L6" s="677"/>
      <c r="M6" s="677"/>
      <c r="N6" s="677"/>
      <c r="O6" s="677"/>
      <c r="P6" s="677"/>
      <c r="Q6" s="677"/>
      <c r="R6" s="679"/>
      <c r="S6" s="679"/>
      <c r="T6" s="679"/>
      <c r="U6" s="679"/>
      <c r="V6" s="679"/>
      <c r="W6" s="679"/>
      <c r="X6" s="679"/>
      <c r="Y6" s="679"/>
      <c r="Z6" s="679"/>
      <c r="AA6" s="682"/>
      <c r="AB6" s="682"/>
      <c r="AC6" s="683"/>
      <c r="AD6" s="683"/>
      <c r="AE6" s="683"/>
      <c r="AF6" s="683"/>
      <c r="AG6" s="683"/>
      <c r="AH6" s="683"/>
      <c r="AI6" s="683"/>
      <c r="AJ6" s="684"/>
    </row>
    <row r="7" spans="1:46" ht="2.25" customHeight="1">
      <c r="A7" s="677"/>
      <c r="B7" s="677"/>
      <c r="C7" s="677"/>
      <c r="D7" s="677"/>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680"/>
    </row>
    <row r="8" spans="1:46" s="56" customFormat="1" ht="12">
      <c r="A8" s="1488" t="s">
        <v>9</v>
      </c>
      <c r="B8" s="1452"/>
      <c r="C8" s="1452"/>
      <c r="D8" s="1452"/>
      <c r="E8" s="1452"/>
      <c r="F8" s="1453"/>
      <c r="G8" s="1489" t="str">
        <f>IF('(入力順➀)基本情報入力シート'!M15="","",'(入力順➀)基本情報入力シート'!M15)</f>
        <v>○○ケアサービス</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IF('(入力順➀)基本情報入力シート'!M16="","",'(入力順➀)基本情報入力シート'!M16)</f>
        <v>○○ケアサービス</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85" t="s">
        <v>8</v>
      </c>
      <c r="H10" s="1476" t="str">
        <f>IF('(入力順➀)基本情報入力シート'!AC17="","",'(入力順➀)基本情報入力シート'!AC17)</f>
        <v>100－1234</v>
      </c>
      <c r="I10" s="1476"/>
      <c r="J10" s="1476"/>
      <c r="K10" s="1476"/>
      <c r="L10" s="1476"/>
      <c r="M10" s="686"/>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8"/>
    </row>
    <row r="11" spans="1:46" s="56" customFormat="1" ht="16.5" customHeight="1">
      <c r="A11" s="1465"/>
      <c r="B11" s="1466"/>
      <c r="C11" s="1466"/>
      <c r="D11" s="1466"/>
      <c r="E11" s="1466"/>
      <c r="F11" s="1467"/>
      <c r="G11" s="1477" t="str">
        <f>IF('(入力順➀)基本情報入力シート'!M18="","",'(入力順➀)基本情報入力シート'!M18)</f>
        <v>千代田区霞が関１－２－２</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IF('(入力順➀)基本情報入力シート'!M19="","",'(入力順➀)基本情報入力シート'!M19)</f>
        <v>○○ビル18Ｆ</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IF('(入力順➀)基本情報入力シート'!M22="","",'(入力順➀)基本情報入力シート'!M22)</f>
        <v>コウロウ　タロウ</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IF('(入力順➀)基本情報入力シート'!M23="","",'(入力順➀)基本情報入力シート'!M23)</f>
        <v>厚労　太郎</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IF('(入力順➀)基本情報入力シート'!M24="","",'(入力順➀)基本情報入力シート'!M24)</f>
        <v>03-3571-0000</v>
      </c>
      <c r="L15" s="1471"/>
      <c r="M15" s="1471"/>
      <c r="N15" s="1471"/>
      <c r="O15" s="1471"/>
      <c r="P15" s="1448" t="s">
        <v>1</v>
      </c>
      <c r="Q15" s="1448"/>
      <c r="R15" s="1448"/>
      <c r="S15" s="1448"/>
      <c r="T15" s="1471" t="str">
        <f>IF('(入力順➀)基本情報入力シート'!M25="","",'(入力順➀)基本情報入力シート'!M25)</f>
        <v>03-3571-9999</v>
      </c>
      <c r="U15" s="1471"/>
      <c r="V15" s="1471"/>
      <c r="W15" s="1471"/>
      <c r="X15" s="1471"/>
      <c r="Y15" s="1448" t="s">
        <v>168</v>
      </c>
      <c r="Z15" s="1448"/>
      <c r="AA15" s="1448"/>
      <c r="AB15" s="1448"/>
      <c r="AC15" s="1472" t="str">
        <f>IF('(入力順➀)基本情報入力シート'!M26="","",'(入力順➀)基本情報入力シート'!M26)</f>
        <v>aaa@aaa.aa.jp</v>
      </c>
      <c r="AD15" s="1472"/>
      <c r="AE15" s="1472"/>
      <c r="AF15" s="1472"/>
      <c r="AG15" s="1472"/>
      <c r="AH15" s="1472"/>
      <c r="AI15" s="1472"/>
      <c r="AJ15" s="1472"/>
      <c r="AK15" s="57"/>
      <c r="AT15" s="58"/>
    </row>
    <row r="16" spans="1:46" s="56" customFormat="1" ht="8.25" customHeight="1">
      <c r="A16" s="689"/>
      <c r="B16" s="689"/>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90"/>
      <c r="AK16" s="57"/>
      <c r="AT16" s="58"/>
    </row>
    <row r="17" spans="1:46" ht="15" customHeight="1">
      <c r="A17" s="691" t="s">
        <v>418</v>
      </c>
      <c r="B17" s="677"/>
      <c r="C17" s="692"/>
      <c r="D17" s="692"/>
      <c r="E17" s="692"/>
      <c r="F17" s="692"/>
      <c r="G17" s="692"/>
      <c r="H17" s="692"/>
      <c r="I17" s="692"/>
      <c r="J17" s="692"/>
      <c r="K17" s="692"/>
      <c r="L17" s="692"/>
      <c r="M17" s="692"/>
      <c r="N17" s="1454" t="s">
        <v>419</v>
      </c>
      <c r="O17" s="1455"/>
      <c r="P17" s="1455"/>
      <c r="Q17" s="1455"/>
      <c r="R17" s="1455"/>
      <c r="S17" s="1455"/>
      <c r="T17" s="1455"/>
      <c r="U17" s="1455"/>
      <c r="V17" s="1455"/>
      <c r="W17" s="1455"/>
      <c r="X17" s="1455"/>
      <c r="Y17" s="692"/>
      <c r="Z17" s="692"/>
      <c r="AA17" s="692"/>
      <c r="AB17" s="692"/>
      <c r="AC17" s="692"/>
      <c r="AD17" s="692"/>
      <c r="AE17" s="692"/>
      <c r="AF17" s="692"/>
      <c r="AG17" s="692"/>
      <c r="AH17" s="692"/>
      <c r="AI17" s="692"/>
      <c r="AJ17" s="680"/>
      <c r="AK17" s="54"/>
      <c r="AT17" s="59"/>
    </row>
    <row r="18" spans="1:46" ht="24" customHeight="1">
      <c r="A18" s="693"/>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0"/>
      <c r="AK18" s="54"/>
      <c r="AT18" s="59"/>
    </row>
    <row r="19" spans="1:46" ht="36.75" customHeight="1">
      <c r="A19" s="691"/>
      <c r="B19" s="1456" t="s">
        <v>488</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0"/>
      <c r="AK19" s="54"/>
      <c r="AT19" s="59"/>
    </row>
    <row r="20" spans="1:46" ht="8.25" customHeight="1" thickBot="1">
      <c r="A20" s="677"/>
      <c r="B20" s="694"/>
      <c r="C20" s="692"/>
      <c r="D20" s="692"/>
      <c r="E20" s="692"/>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2"/>
      <c r="AJ20" s="1457" t="s">
        <v>421</v>
      </c>
      <c r="AK20" s="54"/>
      <c r="AT20" s="59"/>
    </row>
    <row r="21" spans="1:46" ht="19.5" customHeight="1" thickBot="1">
      <c r="A21" s="1459" t="s">
        <v>478</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695"/>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696" t="s">
        <v>257</v>
      </c>
      <c r="AJ22" s="697" t="str">
        <f>IF(Z22="","",IF(Z21="","",IF(Z22&gt;Z21,"○","☓")))</f>
        <v/>
      </c>
      <c r="AK22" s="62" t="s">
        <v>258</v>
      </c>
      <c r="AL22" s="63"/>
      <c r="AM22" s="63"/>
      <c r="AN22" s="63"/>
      <c r="AO22" s="63"/>
      <c r="AP22" s="63"/>
      <c r="AQ22" s="63"/>
      <c r="AR22" s="64"/>
    </row>
    <row r="23" spans="1:46" ht="23.25" customHeight="1">
      <c r="A23" s="698"/>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696"/>
      <c r="AJ23" s="699"/>
      <c r="AR23" s="59"/>
    </row>
    <row r="24" spans="1:46" ht="23.25" customHeight="1">
      <c r="A24" s="700"/>
      <c r="B24" s="1430" t="s">
        <v>481</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696"/>
      <c r="AJ24" s="699"/>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01"/>
      <c r="AA25" s="701"/>
      <c r="AB25" s="702"/>
      <c r="AC25" s="703"/>
      <c r="AD25" s="703"/>
      <c r="AE25" s="704"/>
      <c r="AF25" s="705"/>
      <c r="AG25" s="706"/>
      <c r="AH25" s="706"/>
      <c r="AI25" s="705"/>
      <c r="AJ25" s="707"/>
      <c r="AK25" s="57"/>
      <c r="AT25" s="59"/>
    </row>
    <row r="26" spans="1:46" ht="18.75" customHeight="1" thickBot="1">
      <c r="A26" s="708"/>
      <c r="B26" s="1397" t="s">
        <v>493</v>
      </c>
      <c r="C26" s="1398"/>
      <c r="D26" s="1398"/>
      <c r="E26" s="1398"/>
      <c r="F26" s="1401"/>
      <c r="G26" s="1401"/>
      <c r="H26" s="1401"/>
      <c r="I26" s="1401"/>
      <c r="J26" s="1401"/>
      <c r="K26" s="1401"/>
      <c r="L26" s="1402"/>
      <c r="M26" s="1403">
        <f>SUM('（参考）補助金様式2-2'!AI12:AI111)</f>
        <v>0</v>
      </c>
      <c r="N26" s="1404"/>
      <c r="O26" s="1404"/>
      <c r="P26" s="1404"/>
      <c r="Q26" s="1404"/>
      <c r="R26" s="1404"/>
      <c r="S26" s="1405"/>
      <c r="T26" s="709" t="s">
        <v>2</v>
      </c>
      <c r="U26" s="710"/>
      <c r="V26" s="711"/>
      <c r="W26" s="711"/>
      <c r="X26" s="712"/>
      <c r="Y26" s="713"/>
      <c r="Z26" s="1406" t="s">
        <v>257</v>
      </c>
      <c r="AA26" s="1408" t="str">
        <f>IF(AND($V$27=0,$V$30=0),"×",IF(OR($V$27=0,$V$27&gt;=(200/3)),"○","×"))</f>
        <v>×</v>
      </c>
      <c r="AB26" s="1439" t="s">
        <v>425</v>
      </c>
      <c r="AC26" s="703"/>
      <c r="AD26" s="703"/>
      <c r="AE26" s="703"/>
      <c r="AF26" s="703"/>
      <c r="AG26" s="703"/>
      <c r="AH26" s="703"/>
      <c r="AI26" s="695"/>
      <c r="AJ26" s="699"/>
      <c r="AR26" s="59"/>
    </row>
    <row r="27" spans="1:46" ht="18.75" customHeight="1" thickBot="1">
      <c r="A27" s="708"/>
      <c r="B27" s="1399"/>
      <c r="C27" s="1400"/>
      <c r="D27" s="1400"/>
      <c r="E27" s="1400"/>
      <c r="F27" s="1411" t="s">
        <v>479</v>
      </c>
      <c r="G27" s="1412"/>
      <c r="H27" s="1412"/>
      <c r="I27" s="1412"/>
      <c r="J27" s="1412"/>
      <c r="K27" s="1412"/>
      <c r="L27" s="1412"/>
      <c r="M27" s="1423">
        <f>SUM('（参考）補助金様式2-2'!AJ12:AJ111)</f>
        <v>0</v>
      </c>
      <c r="N27" s="1424"/>
      <c r="O27" s="1424"/>
      <c r="P27" s="1424"/>
      <c r="Q27" s="1424"/>
      <c r="R27" s="1424"/>
      <c r="S27" s="1425"/>
      <c r="T27" s="714" t="s">
        <v>2</v>
      </c>
      <c r="U27" s="715" t="s">
        <v>49</v>
      </c>
      <c r="V27" s="1418">
        <f>IFERROR(M27/M26*100,0)</f>
        <v>0</v>
      </c>
      <c r="W27" s="1419"/>
      <c r="X27" s="703" t="s">
        <v>50</v>
      </c>
      <c r="Y27" s="716" t="s">
        <v>426</v>
      </c>
      <c r="Z27" s="1406"/>
      <c r="AA27" s="1409"/>
      <c r="AB27" s="1440"/>
      <c r="AC27" s="703"/>
      <c r="AD27" s="703"/>
      <c r="AE27" s="703"/>
      <c r="AF27" s="703"/>
      <c r="AG27" s="703"/>
      <c r="AH27" s="703"/>
      <c r="AI27" s="695"/>
      <c r="AJ27" s="699"/>
      <c r="AR27" s="59"/>
    </row>
    <row r="28" spans="1:46" ht="18.75" customHeight="1" thickBot="1">
      <c r="A28" s="708"/>
      <c r="B28" s="1399"/>
      <c r="C28" s="1400"/>
      <c r="D28" s="1400"/>
      <c r="E28" s="1400"/>
      <c r="F28" s="1413"/>
      <c r="G28" s="1414"/>
      <c r="H28" s="1414"/>
      <c r="I28" s="1414"/>
      <c r="J28" s="1414"/>
      <c r="K28" s="1414"/>
      <c r="L28" s="1414"/>
      <c r="M28" s="1420" t="s">
        <v>427</v>
      </c>
      <c r="N28" s="1421"/>
      <c r="O28" s="1422"/>
      <c r="P28" s="1426">
        <f>M27/(AE32-Z32+1)</f>
        <v>0</v>
      </c>
      <c r="Q28" s="1427"/>
      <c r="R28" s="1427"/>
      <c r="S28" s="1428"/>
      <c r="T28" s="717" t="s">
        <v>428</v>
      </c>
      <c r="U28" s="715"/>
      <c r="V28" s="1429"/>
      <c r="W28" s="1429"/>
      <c r="X28" s="703"/>
      <c r="Y28" s="716"/>
      <c r="Z28" s="1406"/>
      <c r="AA28" s="1438"/>
      <c r="AB28" s="1440"/>
      <c r="AC28" s="703"/>
      <c r="AD28" s="703"/>
      <c r="AE28" s="703"/>
      <c r="AF28" s="703"/>
      <c r="AG28" s="703"/>
      <c r="AH28" s="703"/>
      <c r="AI28" s="703"/>
      <c r="AJ28" s="703"/>
      <c r="AK28" s="1392" t="s">
        <v>429</v>
      </c>
      <c r="AL28" s="1393"/>
      <c r="AM28" s="1393"/>
      <c r="AN28" s="1393"/>
      <c r="AO28" s="1393"/>
      <c r="AP28" s="1393"/>
      <c r="AQ28" s="1393"/>
      <c r="AR28" s="1394"/>
      <c r="AT28" s="59"/>
    </row>
    <row r="29" spans="1:46" ht="18.75" customHeight="1" thickBot="1">
      <c r="A29" s="708"/>
      <c r="B29" s="1397" t="s">
        <v>492</v>
      </c>
      <c r="C29" s="1398"/>
      <c r="D29" s="1398"/>
      <c r="E29" s="1398"/>
      <c r="F29" s="1401"/>
      <c r="G29" s="1401"/>
      <c r="H29" s="1401"/>
      <c r="I29" s="1401"/>
      <c r="J29" s="1401"/>
      <c r="K29" s="1401"/>
      <c r="L29" s="1402"/>
      <c r="M29" s="1403">
        <f>SUM('（参考）補助金様式2-2'!AK12:AK111)</f>
        <v>0</v>
      </c>
      <c r="N29" s="1404"/>
      <c r="O29" s="1404"/>
      <c r="P29" s="1404"/>
      <c r="Q29" s="1404"/>
      <c r="R29" s="1404"/>
      <c r="S29" s="1405"/>
      <c r="T29" s="709" t="s">
        <v>2</v>
      </c>
      <c r="U29" s="710"/>
      <c r="V29" s="711"/>
      <c r="W29" s="711"/>
      <c r="X29" s="712"/>
      <c r="Y29" s="713"/>
      <c r="Z29" s="1406" t="s">
        <v>257</v>
      </c>
      <c r="AA29" s="1408" t="str">
        <f>IF(AND($V$27=0,$V$30=0),"×",IF(OR($V$30=0,$V$30&gt;=(200/3)),"○","×"))</f>
        <v>×</v>
      </c>
      <c r="AB29" s="1440"/>
      <c r="AC29" s="703"/>
      <c r="AD29" s="703"/>
      <c r="AE29" s="703"/>
      <c r="AF29" s="703"/>
      <c r="AG29" s="703"/>
      <c r="AH29" s="703"/>
      <c r="AI29" s="703"/>
      <c r="AJ29" s="703"/>
      <c r="AK29" s="1395"/>
      <c r="AL29" s="1395"/>
      <c r="AM29" s="1395"/>
      <c r="AN29" s="1395"/>
      <c r="AO29" s="1395"/>
      <c r="AP29" s="1395"/>
      <c r="AQ29" s="1395"/>
      <c r="AR29" s="1396"/>
      <c r="AT29" s="59"/>
    </row>
    <row r="30" spans="1:46" ht="18.75" customHeight="1" thickBot="1">
      <c r="A30" s="708"/>
      <c r="B30" s="1399"/>
      <c r="C30" s="1400"/>
      <c r="D30" s="1400"/>
      <c r="E30" s="1400"/>
      <c r="F30" s="1411" t="s">
        <v>480</v>
      </c>
      <c r="G30" s="1412"/>
      <c r="H30" s="1412"/>
      <c r="I30" s="1412"/>
      <c r="J30" s="1412"/>
      <c r="K30" s="1412"/>
      <c r="L30" s="1412"/>
      <c r="M30" s="1415">
        <f>SUM('（参考）補助金様式2-2'!AL12:AL111)</f>
        <v>0</v>
      </c>
      <c r="N30" s="1416"/>
      <c r="O30" s="1416"/>
      <c r="P30" s="1416"/>
      <c r="Q30" s="1416"/>
      <c r="R30" s="1416"/>
      <c r="S30" s="1417"/>
      <c r="T30" s="714" t="s">
        <v>2</v>
      </c>
      <c r="U30" s="715" t="s">
        <v>49</v>
      </c>
      <c r="V30" s="1418">
        <f>IFERROR($M$30/$M$29*100,0)</f>
        <v>0</v>
      </c>
      <c r="W30" s="1419"/>
      <c r="X30" s="703" t="s">
        <v>50</v>
      </c>
      <c r="Y30" s="716" t="s">
        <v>426</v>
      </c>
      <c r="Z30" s="1406"/>
      <c r="AA30" s="1409"/>
      <c r="AB30" s="1440"/>
      <c r="AC30" s="703"/>
      <c r="AD30" s="703"/>
      <c r="AE30" s="703"/>
      <c r="AF30" s="703"/>
      <c r="AG30" s="703"/>
      <c r="AH30" s="703"/>
      <c r="AI30" s="703"/>
      <c r="AJ30" s="703"/>
      <c r="AK30" s="718"/>
      <c r="AL30" s="718"/>
      <c r="AM30" s="718"/>
      <c r="AN30" s="718"/>
      <c r="AO30" s="718"/>
      <c r="AP30" s="718"/>
      <c r="AQ30" s="718"/>
      <c r="AR30" s="718"/>
      <c r="AT30" s="59"/>
    </row>
    <row r="31" spans="1:46" ht="18.75" customHeight="1">
      <c r="A31" s="708"/>
      <c r="B31" s="1399"/>
      <c r="C31" s="1400"/>
      <c r="D31" s="1400"/>
      <c r="E31" s="1400"/>
      <c r="F31" s="1413"/>
      <c r="G31" s="1414"/>
      <c r="H31" s="1414"/>
      <c r="I31" s="1414"/>
      <c r="J31" s="1414"/>
      <c r="K31" s="1414"/>
      <c r="L31" s="1414"/>
      <c r="M31" s="1420" t="s">
        <v>427</v>
      </c>
      <c r="N31" s="1421"/>
      <c r="O31" s="1422"/>
      <c r="P31" s="1426">
        <f>M30/(AE32-Z32+1)</f>
        <v>0</v>
      </c>
      <c r="Q31" s="1427"/>
      <c r="R31" s="1427"/>
      <c r="S31" s="1428"/>
      <c r="T31" s="717" t="s">
        <v>428</v>
      </c>
      <c r="U31" s="715"/>
      <c r="V31" s="1429"/>
      <c r="W31" s="1429"/>
      <c r="X31" s="703"/>
      <c r="Y31" s="716"/>
      <c r="Z31" s="1407"/>
      <c r="AA31" s="1410"/>
      <c r="AB31" s="1441"/>
      <c r="AC31" s="702"/>
      <c r="AD31" s="702"/>
      <c r="AE31" s="703"/>
      <c r="AF31" s="703"/>
      <c r="AG31" s="702"/>
      <c r="AH31" s="703"/>
      <c r="AI31" s="695"/>
      <c r="AJ31" s="699"/>
      <c r="AR31" s="59"/>
    </row>
    <row r="32" spans="1:46" s="56" customFormat="1" ht="18.75" customHeight="1">
      <c r="A32" s="686"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19" t="s">
        <v>13</v>
      </c>
      <c r="AC32" s="1391" t="s">
        <v>14</v>
      </c>
      <c r="AD32" s="1391"/>
      <c r="AE32" s="1376"/>
      <c r="AF32" s="1377"/>
      <c r="AG32" s="720" t="s">
        <v>17</v>
      </c>
      <c r="AH32" s="721"/>
      <c r="AI32" s="722"/>
      <c r="AJ32" s="57"/>
    </row>
    <row r="33" spans="1:46" ht="3" customHeight="1">
      <c r="A33" s="723"/>
      <c r="B33" s="724"/>
      <c r="C33" s="724"/>
      <c r="D33" s="724"/>
      <c r="E33" s="724"/>
      <c r="F33" s="724"/>
      <c r="G33" s="724"/>
      <c r="H33" s="724"/>
      <c r="I33" s="724"/>
      <c r="J33" s="724"/>
      <c r="K33" s="724"/>
      <c r="L33" s="724"/>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6"/>
      <c r="AK33" s="54"/>
      <c r="AT33" s="59"/>
    </row>
    <row r="34" spans="1:46" ht="13.5" customHeight="1">
      <c r="A34" s="727"/>
      <c r="B34" s="728" t="s">
        <v>432</v>
      </c>
      <c r="C34" s="728"/>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9"/>
      <c r="AK34" s="54"/>
      <c r="AT34" s="59"/>
    </row>
    <row r="35" spans="1:46" ht="47.25" customHeight="1">
      <c r="A35" s="730"/>
      <c r="B35" s="1378" t="s">
        <v>489</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31"/>
      <c r="AK35" s="54"/>
    </row>
    <row r="36" spans="1:46" ht="3.75" customHeight="1">
      <c r="A36" s="730"/>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0"/>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74" t="s">
        <v>433</v>
      </c>
      <c r="B38" s="370"/>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376"/>
      <c r="AK38" s="53"/>
      <c r="AL38" s="53"/>
      <c r="AM38" s="53"/>
      <c r="AN38" s="53"/>
      <c r="AO38" s="53"/>
    </row>
    <row r="39" spans="1:46" s="56" customFormat="1" ht="26.25" customHeight="1">
      <c r="A39" s="1230" t="s">
        <v>54</v>
      </c>
      <c r="B39" s="1231"/>
      <c r="C39" s="1231"/>
      <c r="D39" s="1380"/>
      <c r="E39" s="1382" t="s">
        <v>434</v>
      </c>
      <c r="F39" s="1383"/>
      <c r="G39" s="1383"/>
      <c r="H39" s="1384"/>
      <c r="I39" s="732"/>
      <c r="J39" s="1369" t="s">
        <v>52</v>
      </c>
      <c r="K39" s="1369"/>
      <c r="L39" s="1369"/>
      <c r="M39" s="732"/>
      <c r="N39" s="1385" t="s">
        <v>435</v>
      </c>
      <c r="O39" s="1385"/>
      <c r="P39" s="1385"/>
      <c r="Q39" s="1385"/>
      <c r="R39" s="1385"/>
      <c r="S39" s="1385"/>
      <c r="T39" s="732"/>
      <c r="U39" s="1385" t="s">
        <v>436</v>
      </c>
      <c r="V39" s="1385"/>
      <c r="W39" s="1385"/>
      <c r="X39" s="1385"/>
      <c r="Y39" s="1385"/>
      <c r="Z39" s="1385"/>
      <c r="AA39" s="390"/>
      <c r="AB39" s="390"/>
      <c r="AC39" s="390"/>
      <c r="AD39" s="386"/>
      <c r="AE39" s="390"/>
      <c r="AF39" s="390"/>
      <c r="AG39" s="390"/>
      <c r="AH39" s="386"/>
      <c r="AI39" s="386"/>
      <c r="AJ39" s="733"/>
      <c r="AK39" s="53"/>
      <c r="AL39" s="53"/>
      <c r="AM39" s="53"/>
      <c r="AN39" s="53"/>
      <c r="AO39" s="53"/>
      <c r="AP39" s="57"/>
    </row>
    <row r="40" spans="1:46" s="56" customFormat="1" ht="26.25" customHeight="1">
      <c r="A40" s="1239"/>
      <c r="B40" s="1240"/>
      <c r="C40" s="1240"/>
      <c r="D40" s="1381"/>
      <c r="E40" s="1386" t="s">
        <v>48</v>
      </c>
      <c r="F40" s="1386"/>
      <c r="G40" s="1386"/>
      <c r="H40" s="1386"/>
      <c r="I40" s="732"/>
      <c r="J40" s="1369" t="s">
        <v>109</v>
      </c>
      <c r="K40" s="1369"/>
      <c r="L40" s="1369"/>
      <c r="M40" s="732"/>
      <c r="N40" s="1369" t="s">
        <v>437</v>
      </c>
      <c r="O40" s="1369"/>
      <c r="P40" s="1369"/>
      <c r="Q40" s="1369"/>
      <c r="R40" s="1369"/>
      <c r="S40" s="1369"/>
      <c r="T40" s="732"/>
      <c r="U40" s="1370" t="s">
        <v>53</v>
      </c>
      <c r="V40" s="1370"/>
      <c r="W40" s="1370"/>
      <c r="X40" s="1370"/>
      <c r="Y40" s="1370"/>
      <c r="Z40" s="1370"/>
      <c r="AA40" s="732"/>
      <c r="AB40" s="1370" t="s">
        <v>48</v>
      </c>
      <c r="AC40" s="1370"/>
      <c r="AD40" s="1370"/>
      <c r="AE40" s="386" t="s">
        <v>49</v>
      </c>
      <c r="AF40" s="732"/>
      <c r="AG40" s="732"/>
      <c r="AH40" s="732"/>
      <c r="AI40" s="732"/>
      <c r="AJ40" s="734" t="s">
        <v>50</v>
      </c>
      <c r="AK40" s="53"/>
      <c r="AL40" s="53"/>
      <c r="AM40" s="53"/>
      <c r="AN40" s="53"/>
      <c r="AO40" s="53"/>
      <c r="AP40" s="57"/>
    </row>
    <row r="41" spans="1:46" s="56" customFormat="1" ht="19.5" customHeight="1">
      <c r="A41" s="1230" t="s">
        <v>51</v>
      </c>
      <c r="B41" s="1231"/>
      <c r="C41" s="1231"/>
      <c r="D41" s="1231"/>
      <c r="E41" s="388" t="s">
        <v>322</v>
      </c>
      <c r="F41" s="389"/>
      <c r="G41" s="390"/>
      <c r="H41" s="390"/>
      <c r="I41" s="390"/>
      <c r="J41" s="390"/>
      <c r="K41" s="390"/>
      <c r="L41" s="390"/>
      <c r="M41" s="390"/>
      <c r="N41" s="390"/>
      <c r="O41" s="389"/>
      <c r="P41" s="390"/>
      <c r="Q41" s="390"/>
      <c r="R41" s="390"/>
      <c r="S41" s="390"/>
      <c r="T41" s="390"/>
      <c r="U41" s="390"/>
      <c r="V41" s="389"/>
      <c r="W41" s="390"/>
      <c r="X41" s="390"/>
      <c r="Y41" s="390"/>
      <c r="Z41" s="390"/>
      <c r="AA41" s="390"/>
      <c r="AB41" s="390"/>
      <c r="AC41" s="390"/>
      <c r="AD41" s="390"/>
      <c r="AE41" s="390"/>
      <c r="AF41" s="390"/>
      <c r="AG41" s="390"/>
      <c r="AH41" s="390"/>
      <c r="AI41" s="390"/>
      <c r="AJ41" s="393"/>
    </row>
    <row r="42" spans="1:46" s="56" customFormat="1" ht="18" customHeight="1">
      <c r="A42" s="1371"/>
      <c r="B42" s="1372"/>
      <c r="C42" s="1372"/>
      <c r="D42" s="1372"/>
      <c r="E42" s="735"/>
      <c r="F42" s="392" t="s">
        <v>55</v>
      </c>
      <c r="G42" s="663"/>
      <c r="H42" s="663"/>
      <c r="I42" s="663"/>
      <c r="J42" s="663"/>
      <c r="K42" s="736"/>
      <c r="L42" s="392" t="s">
        <v>197</v>
      </c>
      <c r="M42" s="663"/>
      <c r="N42" s="663"/>
      <c r="O42" s="392"/>
      <c r="P42" s="392"/>
      <c r="Q42" s="396"/>
      <c r="R42" s="737"/>
      <c r="S42" s="392" t="s">
        <v>48</v>
      </c>
      <c r="T42" s="392"/>
      <c r="U42" s="392" t="s">
        <v>49</v>
      </c>
      <c r="V42" s="1373"/>
      <c r="W42" s="1373"/>
      <c r="X42" s="1373"/>
      <c r="Y42" s="1373"/>
      <c r="Z42" s="1373"/>
      <c r="AA42" s="1373"/>
      <c r="AB42" s="1373"/>
      <c r="AC42" s="1373"/>
      <c r="AD42" s="1373"/>
      <c r="AE42" s="1373"/>
      <c r="AF42" s="1373"/>
      <c r="AG42" s="1373"/>
      <c r="AH42" s="1373"/>
      <c r="AI42" s="1373"/>
      <c r="AJ42" s="398" t="s">
        <v>50</v>
      </c>
      <c r="AK42" s="53"/>
      <c r="AL42" s="53"/>
      <c r="AM42" s="53"/>
      <c r="AN42" s="53"/>
    </row>
    <row r="43" spans="1:46" s="56" customFormat="1" ht="18" customHeight="1">
      <c r="A43" s="1371"/>
      <c r="B43" s="1372"/>
      <c r="C43" s="1372"/>
      <c r="D43" s="1372"/>
      <c r="E43" s="738" t="s">
        <v>438</v>
      </c>
      <c r="F43" s="396"/>
      <c r="G43" s="663"/>
      <c r="H43" s="663"/>
      <c r="I43" s="663"/>
      <c r="J43" s="663"/>
      <c r="K43" s="370"/>
      <c r="L43" s="663"/>
      <c r="M43" s="370"/>
      <c r="N43" s="370"/>
      <c r="O43" s="392"/>
      <c r="P43" s="396"/>
      <c r="Q43" s="396"/>
      <c r="R43" s="396"/>
      <c r="S43" s="400"/>
      <c r="T43" s="400"/>
      <c r="U43" s="400"/>
      <c r="V43" s="400"/>
      <c r="W43" s="400"/>
      <c r="X43" s="400"/>
      <c r="Y43" s="400"/>
      <c r="Z43" s="400"/>
      <c r="AA43" s="400"/>
      <c r="AB43" s="400"/>
      <c r="AC43" s="400"/>
      <c r="AD43" s="400"/>
      <c r="AE43" s="400"/>
      <c r="AF43" s="400"/>
      <c r="AG43" s="400"/>
      <c r="AH43" s="400"/>
      <c r="AI43" s="400"/>
      <c r="AJ43" s="401"/>
      <c r="AK43" s="57"/>
    </row>
    <row r="44" spans="1:46" s="56" customFormat="1" ht="90" customHeight="1">
      <c r="A44" s="1239"/>
      <c r="B44" s="1240"/>
      <c r="C44" s="1240"/>
      <c r="D44" s="1240"/>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1"/>
      <c r="B45" s="661"/>
      <c r="C45" s="661"/>
      <c r="D45" s="661"/>
      <c r="E45" s="412"/>
      <c r="F45" s="372"/>
      <c r="G45" s="372"/>
      <c r="H45" s="372"/>
      <c r="I45" s="372"/>
      <c r="J45" s="372"/>
      <c r="K45" s="372"/>
      <c r="L45" s="392"/>
      <c r="M45" s="392"/>
      <c r="N45" s="372"/>
      <c r="O45" s="413"/>
      <c r="P45" s="413"/>
      <c r="Q45" s="413"/>
      <c r="R45" s="413"/>
      <c r="S45" s="413"/>
      <c r="T45" s="413"/>
      <c r="U45" s="372"/>
      <c r="V45" s="372"/>
      <c r="W45" s="414"/>
      <c r="X45" s="372"/>
      <c r="Y45" s="372"/>
      <c r="Z45" s="372"/>
      <c r="AA45" s="413"/>
      <c r="AB45" s="372"/>
      <c r="AC45" s="372"/>
      <c r="AD45" s="372"/>
      <c r="AE45" s="372"/>
      <c r="AF45" s="372"/>
      <c r="AG45" s="372"/>
      <c r="AH45" s="372"/>
      <c r="AI45" s="372"/>
      <c r="AJ45" s="415"/>
    </row>
    <row r="46" spans="1:46" s="56" customFormat="1" ht="8.25" customHeight="1">
      <c r="A46" s="330"/>
      <c r="B46" s="662"/>
      <c r="C46" s="662"/>
      <c r="D46" s="662"/>
      <c r="E46" s="412"/>
      <c r="F46" s="372"/>
      <c r="G46" s="372"/>
      <c r="H46" s="372"/>
      <c r="I46" s="372"/>
      <c r="J46" s="372"/>
      <c r="K46" s="372"/>
      <c r="L46" s="413"/>
      <c r="M46" s="413"/>
      <c r="N46" s="413"/>
      <c r="O46" s="413"/>
      <c r="P46" s="413"/>
      <c r="Q46" s="413"/>
      <c r="R46" s="413"/>
      <c r="S46" s="413"/>
      <c r="T46" s="372"/>
      <c r="U46" s="372"/>
      <c r="V46" s="414"/>
      <c r="W46" s="372"/>
      <c r="X46" s="372"/>
      <c r="Y46" s="372"/>
      <c r="Z46" s="413"/>
      <c r="AA46" s="372"/>
      <c r="AB46" s="372"/>
      <c r="AC46" s="372"/>
      <c r="AD46" s="372"/>
      <c r="AE46" s="372"/>
      <c r="AF46" s="372"/>
      <c r="AG46" s="372"/>
      <c r="AH46" s="372"/>
      <c r="AI46" s="372"/>
      <c r="AJ46" s="415"/>
    </row>
    <row r="47" spans="1:46" ht="12" customHeight="1" thickBot="1">
      <c r="A47" s="739"/>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40"/>
      <c r="AK47" s="741"/>
      <c r="AT47" s="59"/>
    </row>
    <row r="48" spans="1:46" ht="3.75" customHeight="1">
      <c r="A48" s="677"/>
      <c r="B48" s="677"/>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80"/>
      <c r="AK48" s="54"/>
      <c r="AT48" s="59"/>
    </row>
    <row r="49" spans="1:37" ht="15.75" customHeight="1">
      <c r="A49" s="742"/>
      <c r="B49" s="743" t="s">
        <v>82</v>
      </c>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4"/>
      <c r="AK49" s="54"/>
    </row>
    <row r="50" spans="1:37" ht="14.25" thickBot="1">
      <c r="A50" s="742"/>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45"/>
      <c r="AJ50" s="744"/>
      <c r="AK50" s="54"/>
    </row>
    <row r="51" spans="1:37" ht="17.25" customHeight="1">
      <c r="A51" s="742"/>
      <c r="B51" s="746"/>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45"/>
      <c r="AJ51" s="744"/>
      <c r="AK51" s="54"/>
    </row>
    <row r="52" spans="1:37" ht="25.5" customHeight="1">
      <c r="A52" s="742"/>
      <c r="B52" s="747"/>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45"/>
      <c r="AJ52" s="744"/>
      <c r="AK52" s="54"/>
    </row>
    <row r="53" spans="1:37" ht="16.5" customHeight="1">
      <c r="A53" s="742"/>
      <c r="B53" s="748"/>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42"/>
      <c r="AJ53" s="744"/>
      <c r="AK53" s="54"/>
    </row>
    <row r="54" spans="1:37" ht="16.5" customHeight="1">
      <c r="A54" s="742"/>
      <c r="B54" s="748"/>
      <c r="C54" s="749" t="s">
        <v>442</v>
      </c>
      <c r="D54" s="750"/>
      <c r="E54" s="750"/>
      <c r="F54" s="750"/>
      <c r="G54" s="750"/>
      <c r="H54" s="750"/>
      <c r="I54" s="750"/>
      <c r="J54" s="750"/>
      <c r="K54" s="750"/>
      <c r="L54" s="750"/>
      <c r="M54" s="750"/>
      <c r="N54" s="750"/>
      <c r="O54" s="750"/>
      <c r="P54" s="750"/>
      <c r="Q54" s="750"/>
      <c r="R54" s="750"/>
      <c r="S54" s="750"/>
      <c r="T54" s="750"/>
      <c r="U54" s="750"/>
      <c r="V54" s="750"/>
      <c r="W54" s="750"/>
      <c r="X54" s="750"/>
      <c r="Y54" s="751"/>
      <c r="Z54" s="1349" t="s">
        <v>81</v>
      </c>
      <c r="AA54" s="1350"/>
      <c r="AB54" s="1350"/>
      <c r="AC54" s="1350"/>
      <c r="AD54" s="1350"/>
      <c r="AE54" s="1350"/>
      <c r="AF54" s="1350"/>
      <c r="AG54" s="1350"/>
      <c r="AH54" s="1351"/>
      <c r="AI54" s="742"/>
      <c r="AJ54" s="744"/>
      <c r="AK54" s="54"/>
    </row>
    <row r="55" spans="1:37" ht="16.5" customHeight="1">
      <c r="A55" s="742"/>
      <c r="B55" s="748"/>
      <c r="C55" s="749" t="s">
        <v>484</v>
      </c>
      <c r="D55" s="750"/>
      <c r="E55" s="750"/>
      <c r="F55" s="750"/>
      <c r="G55" s="750"/>
      <c r="H55" s="750"/>
      <c r="I55" s="750"/>
      <c r="J55" s="750"/>
      <c r="K55" s="750"/>
      <c r="L55" s="750"/>
      <c r="M55" s="750"/>
      <c r="N55" s="750"/>
      <c r="O55" s="750"/>
      <c r="P55" s="750"/>
      <c r="Q55" s="750"/>
      <c r="R55" s="750"/>
      <c r="S55" s="750"/>
      <c r="T55" s="750"/>
      <c r="U55" s="750"/>
      <c r="V55" s="750"/>
      <c r="W55" s="750"/>
      <c r="X55" s="750"/>
      <c r="Y55" s="751"/>
      <c r="Z55" s="1349" t="s">
        <v>443</v>
      </c>
      <c r="AA55" s="1350"/>
      <c r="AB55" s="1350"/>
      <c r="AC55" s="1350"/>
      <c r="AD55" s="1350"/>
      <c r="AE55" s="1350"/>
      <c r="AF55" s="1350"/>
      <c r="AG55" s="1350"/>
      <c r="AH55" s="1351"/>
      <c r="AI55" s="742"/>
      <c r="AJ55" s="744"/>
      <c r="AK55" s="54"/>
    </row>
    <row r="56" spans="1:37" ht="25.5" customHeight="1">
      <c r="A56" s="742"/>
      <c r="B56" s="748"/>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42"/>
      <c r="AJ56" s="744"/>
      <c r="AK56" s="54"/>
    </row>
    <row r="57" spans="1:37" ht="25.5" customHeight="1">
      <c r="A57" s="742"/>
      <c r="B57" s="748"/>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42"/>
      <c r="AJ57" s="744"/>
      <c r="AK57" s="143"/>
    </row>
    <row r="58" spans="1:37" ht="16.5" customHeight="1" thickBot="1">
      <c r="A58" s="742"/>
      <c r="B58" s="752"/>
      <c r="C58" s="753" t="s">
        <v>145</v>
      </c>
      <c r="D58" s="754"/>
      <c r="E58" s="754"/>
      <c r="F58" s="754"/>
      <c r="G58" s="754"/>
      <c r="H58" s="754"/>
      <c r="I58" s="754"/>
      <c r="J58" s="754"/>
      <c r="K58" s="754"/>
      <c r="L58" s="754"/>
      <c r="M58" s="754"/>
      <c r="N58" s="754"/>
      <c r="O58" s="754"/>
      <c r="P58" s="754"/>
      <c r="Q58" s="754"/>
      <c r="R58" s="754"/>
      <c r="S58" s="754"/>
      <c r="T58" s="754"/>
      <c r="U58" s="754"/>
      <c r="V58" s="754"/>
      <c r="W58" s="754"/>
      <c r="X58" s="754"/>
      <c r="Y58" s="755"/>
      <c r="Z58" s="1335" t="s">
        <v>79</v>
      </c>
      <c r="AA58" s="1336"/>
      <c r="AB58" s="1336"/>
      <c r="AC58" s="1336"/>
      <c r="AD58" s="1336"/>
      <c r="AE58" s="1336"/>
      <c r="AF58" s="1336"/>
      <c r="AG58" s="1336"/>
      <c r="AH58" s="1337"/>
      <c r="AI58" s="742"/>
      <c r="AJ58" s="744"/>
      <c r="AK58" s="143"/>
    </row>
    <row r="59" spans="1:37" ht="4.5" customHeight="1">
      <c r="A59" s="742"/>
      <c r="B59" s="742"/>
      <c r="C59" s="743"/>
      <c r="D59" s="742"/>
      <c r="E59" s="742"/>
      <c r="F59" s="742"/>
      <c r="G59" s="742"/>
      <c r="H59" s="742"/>
      <c r="I59" s="742"/>
      <c r="J59" s="742"/>
      <c r="K59" s="742"/>
      <c r="L59" s="742"/>
      <c r="M59" s="742"/>
      <c r="N59" s="742"/>
      <c r="O59" s="742"/>
      <c r="P59" s="742"/>
      <c r="Q59" s="742"/>
      <c r="R59" s="742"/>
      <c r="S59" s="742"/>
      <c r="T59" s="742"/>
      <c r="U59" s="742"/>
      <c r="V59" s="742"/>
      <c r="W59" s="742"/>
      <c r="X59" s="742"/>
      <c r="Y59" s="742"/>
      <c r="Z59" s="743"/>
      <c r="AA59" s="743"/>
      <c r="AB59" s="743"/>
      <c r="AC59" s="743"/>
      <c r="AD59" s="743"/>
      <c r="AE59" s="743"/>
      <c r="AF59" s="743"/>
      <c r="AG59" s="743"/>
      <c r="AH59" s="743"/>
      <c r="AI59" s="742"/>
      <c r="AJ59" s="744"/>
    </row>
    <row r="60" spans="1:37" ht="12" customHeight="1">
      <c r="A60" s="742"/>
      <c r="B60" s="756" t="s">
        <v>185</v>
      </c>
      <c r="C60" s="757" t="s">
        <v>184</v>
      </c>
      <c r="D60" s="742"/>
      <c r="E60" s="742"/>
      <c r="F60" s="742"/>
      <c r="G60" s="742"/>
      <c r="H60" s="742"/>
      <c r="I60" s="742"/>
      <c r="J60" s="742"/>
      <c r="K60" s="742"/>
      <c r="L60" s="742"/>
      <c r="M60" s="742"/>
      <c r="N60" s="742"/>
      <c r="O60" s="742"/>
      <c r="P60" s="742"/>
      <c r="Q60" s="742"/>
      <c r="R60" s="742"/>
      <c r="S60" s="742"/>
      <c r="T60" s="742"/>
      <c r="U60" s="742"/>
      <c r="V60" s="742"/>
      <c r="W60" s="742"/>
      <c r="X60" s="742"/>
      <c r="Y60" s="742"/>
      <c r="Z60" s="743"/>
      <c r="AA60" s="743"/>
      <c r="AB60" s="743"/>
      <c r="AC60" s="743"/>
      <c r="AD60" s="743"/>
      <c r="AE60" s="743"/>
      <c r="AF60" s="743"/>
      <c r="AG60" s="743"/>
      <c r="AH60" s="743"/>
      <c r="AI60" s="742"/>
      <c r="AJ60" s="744"/>
    </row>
    <row r="61" spans="1:37" ht="12" customHeight="1">
      <c r="A61" s="742"/>
      <c r="B61" s="758"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54"/>
      <c r="B62" s="754"/>
      <c r="C62" s="759"/>
      <c r="D62" s="759"/>
      <c r="E62" s="759"/>
      <c r="F62" s="759"/>
      <c r="G62" s="759"/>
      <c r="H62" s="759"/>
      <c r="I62" s="759"/>
      <c r="J62" s="759"/>
      <c r="K62" s="759"/>
      <c r="L62" s="759"/>
      <c r="M62" s="759"/>
      <c r="N62" s="759"/>
      <c r="O62" s="759"/>
      <c r="P62" s="759"/>
      <c r="Q62" s="759"/>
      <c r="R62" s="759"/>
      <c r="S62" s="759"/>
      <c r="T62" s="759"/>
      <c r="U62" s="759"/>
      <c r="V62" s="759"/>
      <c r="W62" s="759"/>
      <c r="X62" s="759"/>
      <c r="Y62" s="759"/>
      <c r="Z62" s="759"/>
      <c r="AA62" s="759"/>
      <c r="AB62" s="759"/>
      <c r="AC62" s="759"/>
      <c r="AD62" s="759"/>
      <c r="AE62" s="759"/>
      <c r="AF62" s="759"/>
      <c r="AG62" s="759"/>
      <c r="AH62" s="759"/>
      <c r="AI62" s="759"/>
      <c r="AJ62" s="760"/>
    </row>
    <row r="63" spans="1:37" ht="1.5" customHeight="1">
      <c r="A63" s="761"/>
      <c r="B63" s="762"/>
      <c r="C63" s="762"/>
      <c r="D63" s="762"/>
      <c r="E63" s="762"/>
      <c r="F63" s="762"/>
      <c r="G63" s="762"/>
      <c r="H63" s="762"/>
      <c r="I63" s="762"/>
      <c r="J63" s="762"/>
      <c r="K63" s="762"/>
      <c r="L63" s="762"/>
      <c r="M63" s="762"/>
      <c r="N63" s="762"/>
      <c r="O63" s="762"/>
      <c r="P63" s="762"/>
      <c r="Q63" s="762"/>
      <c r="R63" s="762"/>
      <c r="S63" s="762"/>
      <c r="T63" s="762"/>
      <c r="U63" s="762"/>
      <c r="V63" s="762"/>
      <c r="W63" s="762"/>
      <c r="X63" s="762"/>
      <c r="Y63" s="762"/>
      <c r="Z63" s="762"/>
      <c r="AA63" s="762"/>
      <c r="AB63" s="762"/>
      <c r="AC63" s="762"/>
      <c r="AD63" s="762"/>
      <c r="AE63" s="762"/>
      <c r="AF63" s="762"/>
      <c r="AG63" s="762"/>
      <c r="AH63" s="762"/>
      <c r="AI63" s="762"/>
      <c r="AJ63" s="763"/>
    </row>
    <row r="64" spans="1:37" ht="30.75" customHeight="1">
      <c r="A64" s="764"/>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65"/>
    </row>
    <row r="65" spans="1:36" ht="4.5" customHeight="1">
      <c r="A65" s="764"/>
      <c r="B65" s="743"/>
      <c r="C65" s="742"/>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65"/>
    </row>
    <row r="66" spans="1:36" s="146" customFormat="1" ht="13.5" customHeight="1">
      <c r="A66" s="766"/>
      <c r="B66" s="767" t="s">
        <v>34</v>
      </c>
      <c r="C66" s="767"/>
      <c r="D66" s="1340">
        <v>4</v>
      </c>
      <c r="E66" s="1341"/>
      <c r="F66" s="767" t="s">
        <v>5</v>
      </c>
      <c r="G66" s="1342"/>
      <c r="H66" s="1343"/>
      <c r="I66" s="767" t="s">
        <v>4</v>
      </c>
      <c r="J66" s="1342"/>
      <c r="K66" s="1343"/>
      <c r="L66" s="767" t="s">
        <v>3</v>
      </c>
      <c r="M66" s="768"/>
      <c r="N66" s="1344" t="s">
        <v>6</v>
      </c>
      <c r="O66" s="1344"/>
      <c r="P66" s="1344"/>
      <c r="Q66" s="1345" t="str">
        <f>IF(G9="","",G9)</f>
        <v>○○ケアサービス</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69"/>
      <c r="B67" s="770"/>
      <c r="C67" s="771"/>
      <c r="D67" s="771"/>
      <c r="E67" s="771"/>
      <c r="F67" s="771"/>
      <c r="G67" s="771"/>
      <c r="H67" s="771"/>
      <c r="I67" s="771"/>
      <c r="J67" s="771"/>
      <c r="K67" s="771"/>
      <c r="L67" s="771"/>
      <c r="M67" s="771"/>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72"/>
      <c r="B68" s="773"/>
      <c r="C68" s="774"/>
      <c r="D68" s="774"/>
      <c r="E68" s="774"/>
      <c r="F68" s="774"/>
      <c r="G68" s="774"/>
      <c r="H68" s="774"/>
      <c r="I68" s="774"/>
      <c r="J68" s="774"/>
      <c r="K68" s="774"/>
      <c r="L68" s="774"/>
      <c r="M68" s="774"/>
      <c r="N68" s="774"/>
      <c r="O68" s="774"/>
      <c r="P68" s="773"/>
      <c r="Q68" s="775"/>
      <c r="R68" s="776"/>
      <c r="S68" s="776"/>
      <c r="T68" s="776"/>
      <c r="U68" s="776"/>
      <c r="V68" s="776"/>
      <c r="W68" s="777"/>
      <c r="X68" s="777"/>
      <c r="Y68" s="777"/>
      <c r="Z68" s="777"/>
      <c r="AA68" s="777"/>
      <c r="AB68" s="777"/>
      <c r="AC68" s="777"/>
      <c r="AD68" s="777"/>
      <c r="AE68" s="777"/>
      <c r="AF68" s="777"/>
      <c r="AG68" s="777"/>
      <c r="AH68" s="777"/>
      <c r="AI68" s="778"/>
      <c r="AJ68" s="779"/>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8" fitToHeight="0" orientation="landscape" cellComments="asDisplayed" r:id="rId1"/>
  <headerFooter alignWithMargins="0"/>
  <rowBreaks count="2" manualBreakCount="2">
    <brk id="46" max="4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80" zoomScaleNormal="85" zoomScaleSheetLayoutView="80" zoomScalePageLayoutView="70" workbookViewId="0"/>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87" t="s">
        <v>459</v>
      </c>
      <c r="B1" s="787"/>
      <c r="H1" s="788"/>
      <c r="N1" s="788" t="s">
        <v>450</v>
      </c>
      <c r="R1" s="1504" t="s">
        <v>496</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88"/>
      <c r="D2" s="788"/>
      <c r="E2" s="788"/>
      <c r="F2" s="788"/>
      <c r="G2" s="788"/>
      <c r="H2" s="788"/>
      <c r="I2" s="788"/>
      <c r="J2" s="788"/>
      <c r="K2" s="788"/>
      <c r="L2" s="788"/>
      <c r="M2" s="788"/>
      <c r="N2" s="788"/>
      <c r="O2" s="788"/>
      <c r="P2" s="788"/>
      <c r="Q2" s="851"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IF('(入力順➀)基本情報入力シート'!M16="","",'(入力順➀)基本情報入力シート'!M16)</f>
        <v>○○ケアサービス</v>
      </c>
      <c r="F3" s="1522"/>
      <c r="G3" s="1522"/>
      <c r="H3" s="1522"/>
      <c r="I3" s="1522"/>
      <c r="J3" s="1522"/>
      <c r="K3" s="1522"/>
      <c r="L3" s="1522"/>
      <c r="M3" s="1522"/>
      <c r="N3" s="1522"/>
      <c r="O3" s="1522"/>
      <c r="P3" s="1523"/>
      <c r="Q3" s="562"/>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89"/>
      <c r="B4" s="789"/>
      <c r="C4" s="789"/>
      <c r="D4" s="789"/>
      <c r="E4" s="790"/>
      <c r="F4" s="790"/>
      <c r="G4" s="790"/>
      <c r="H4" s="790"/>
      <c r="I4" s="790"/>
      <c r="J4" s="790"/>
      <c r="K4" s="790"/>
      <c r="L4" s="790"/>
      <c r="M4" s="790"/>
      <c r="N4" s="790"/>
      <c r="O4" s="790"/>
      <c r="P4" s="790"/>
      <c r="Q4" s="565"/>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000" t="s">
        <v>477</v>
      </c>
      <c r="B5" s="1001"/>
      <c r="C5" s="1001"/>
      <c r="D5" s="1001"/>
      <c r="E5" s="1001"/>
      <c r="F5" s="1001"/>
      <c r="G5" s="1001"/>
      <c r="H5" s="1001"/>
      <c r="I5" s="1001"/>
      <c r="J5" s="1001"/>
      <c r="K5" s="1001"/>
      <c r="L5" s="1001"/>
      <c r="M5" s="1001"/>
      <c r="N5" s="1001"/>
      <c r="O5" s="1001"/>
      <c r="P5" s="791" t="str">
        <f>IF(SUM(AH12:AH111)=0,"",SUM(AH12:AH111))</f>
        <v/>
      </c>
      <c r="Q5" s="565"/>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792"/>
      <c r="T6" s="792"/>
      <c r="AH6" s="793"/>
    </row>
    <row r="7" spans="1:38" ht="18" customHeight="1">
      <c r="A7" s="1524"/>
      <c r="B7" s="1524" t="s">
        <v>483</v>
      </c>
      <c r="C7" s="1526" t="s">
        <v>7</v>
      </c>
      <c r="D7" s="1527"/>
      <c r="E7" s="1527"/>
      <c r="F7" s="1527"/>
      <c r="G7" s="1527"/>
      <c r="H7" s="1527"/>
      <c r="I7" s="1527"/>
      <c r="J7" s="1527"/>
      <c r="K7" s="1527"/>
      <c r="L7" s="1528"/>
      <c r="M7" s="1500" t="s">
        <v>125</v>
      </c>
      <c r="N7" s="794"/>
      <c r="O7" s="795"/>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45" t="s">
        <v>466</v>
      </c>
      <c r="AI8" s="1515" t="s">
        <v>476</v>
      </c>
      <c r="AJ8" s="1515"/>
      <c r="AK8" s="1515"/>
      <c r="AL8" s="1515"/>
    </row>
    <row r="9" spans="1:38" ht="13.5" customHeight="1">
      <c r="A9" s="1525"/>
      <c r="B9" s="1525"/>
      <c r="C9" s="1529"/>
      <c r="D9" s="1530"/>
      <c r="E9" s="1530"/>
      <c r="F9" s="1530"/>
      <c r="G9" s="1530"/>
      <c r="H9" s="1530"/>
      <c r="I9" s="1530"/>
      <c r="J9" s="1530"/>
      <c r="K9" s="1530"/>
      <c r="L9" s="1531"/>
      <c r="M9" s="1501"/>
      <c r="N9" s="796"/>
      <c r="O9" s="797"/>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46"/>
      <c r="AL9" s="847"/>
    </row>
    <row r="10" spans="1:38" ht="150" customHeight="1">
      <c r="A10" s="1525"/>
      <c r="B10" s="1525"/>
      <c r="C10" s="1529"/>
      <c r="D10" s="1530"/>
      <c r="E10" s="1530"/>
      <c r="F10" s="1530"/>
      <c r="G10" s="1530"/>
      <c r="H10" s="1530"/>
      <c r="I10" s="1530"/>
      <c r="J10" s="1530"/>
      <c r="K10" s="1530"/>
      <c r="L10" s="1531"/>
      <c r="M10" s="1501"/>
      <c r="N10" s="798" t="s">
        <v>219</v>
      </c>
      <c r="O10" s="798" t="s">
        <v>220</v>
      </c>
      <c r="P10" s="1533"/>
      <c r="Q10" s="1499"/>
      <c r="R10" s="1501"/>
      <c r="S10" s="1503"/>
      <c r="T10" s="1506"/>
      <c r="U10" s="1508"/>
      <c r="V10" s="1512"/>
      <c r="W10" s="1513"/>
      <c r="X10" s="1513"/>
      <c r="Y10" s="1513"/>
      <c r="Z10" s="1513"/>
      <c r="AA10" s="1513"/>
      <c r="AB10" s="1513"/>
      <c r="AC10" s="1513"/>
      <c r="AD10" s="1513"/>
      <c r="AE10" s="1513"/>
      <c r="AF10" s="1513"/>
      <c r="AG10" s="1514"/>
      <c r="AH10" s="1497"/>
      <c r="AI10" s="848" t="s">
        <v>490</v>
      </c>
      <c r="AJ10" s="849" t="s">
        <v>494</v>
      </c>
      <c r="AK10" s="846" t="s">
        <v>491</v>
      </c>
      <c r="AL10" s="849" t="s">
        <v>495</v>
      </c>
    </row>
    <row r="11" spans="1:38" ht="14.25">
      <c r="A11" s="799"/>
      <c r="B11" s="802"/>
      <c r="C11" s="800"/>
      <c r="D11" s="801"/>
      <c r="E11" s="801"/>
      <c r="F11" s="801"/>
      <c r="G11" s="801"/>
      <c r="H11" s="801"/>
      <c r="I11" s="801"/>
      <c r="J11" s="801"/>
      <c r="K11" s="801"/>
      <c r="L11" s="797"/>
      <c r="M11" s="802"/>
      <c r="N11" s="802"/>
      <c r="O11" s="802"/>
      <c r="P11" s="803"/>
      <c r="Q11" s="804"/>
      <c r="R11" s="804"/>
      <c r="S11" s="805"/>
      <c r="T11" s="806"/>
      <c r="U11" s="807"/>
      <c r="V11" s="808"/>
      <c r="W11" s="809"/>
      <c r="X11" s="809"/>
      <c r="Y11" s="809"/>
      <c r="Z11" s="809"/>
      <c r="AA11" s="809"/>
      <c r="AB11" s="809"/>
      <c r="AC11" s="809"/>
      <c r="AD11" s="809"/>
      <c r="AE11" s="809"/>
      <c r="AF11" s="809"/>
      <c r="AG11" s="809"/>
      <c r="AH11" s="805"/>
      <c r="AI11" s="810"/>
      <c r="AJ11" s="810"/>
      <c r="AK11" s="811"/>
      <c r="AL11" s="811"/>
    </row>
    <row r="12" spans="1:38" ht="36.75" customHeight="1">
      <c r="A12" s="812">
        <v>1</v>
      </c>
      <c r="B12" s="817"/>
      <c r="C12" s="813">
        <f>IF('(入力順➀)基本情報入力シート'!C33="","",'(入力順➀)基本情報入力シート'!C33)</f>
        <v>1</v>
      </c>
      <c r="D12" s="814">
        <f>IF('(入力順➀)基本情報入力シート'!D33="","",'(入力順➀)基本情報入力シート'!D33)</f>
        <v>3</v>
      </c>
      <c r="E12" s="814">
        <f>IF('(入力順➀)基本情報入力シート'!E33="","",'(入力順➀)基本情報入力シート'!E33)</f>
        <v>3</v>
      </c>
      <c r="F12" s="814">
        <f>IF('(入力順➀)基本情報入力シート'!F33="","",'(入力順➀)基本情報入力シート'!F33)</f>
        <v>4</v>
      </c>
      <c r="G12" s="814">
        <f>IF('(入力順➀)基本情報入力シート'!G33="","",'(入力順➀)基本情報入力シート'!G33)</f>
        <v>5</v>
      </c>
      <c r="H12" s="814">
        <f>IF('(入力順➀)基本情報入力シート'!H33="","",'(入力順➀)基本情報入力シート'!H33)</f>
        <v>6</v>
      </c>
      <c r="I12" s="814">
        <f>IF('(入力順➀)基本情報入力シート'!I33="","",'(入力順➀)基本情報入力シート'!I33)</f>
        <v>7</v>
      </c>
      <c r="J12" s="814">
        <f>IF('(入力順➀)基本情報入力シート'!J33="","",'(入力順➀)基本情報入力シート'!J33)</f>
        <v>8</v>
      </c>
      <c r="K12" s="814">
        <f>IF('(入力順➀)基本情報入力シート'!K33="","",'(入力順➀)基本情報入力シート'!K33)</f>
        <v>9</v>
      </c>
      <c r="L12" s="850">
        <f>IF('(入力順➀)基本情報入力シート'!L33="","",'(入力順➀)基本情報入力シート'!L33)</f>
        <v>1</v>
      </c>
      <c r="M12" s="815" t="str">
        <f>IF('(入力順➀)基本情報入力シート'!M33="","",'(入力順➀)基本情報入力シート'!M33)</f>
        <v>東京都</v>
      </c>
      <c r="N12" s="815" t="str">
        <f>IF('(入力順➀)基本情報入力シート'!R33="","",'(入力順➀)基本情報入力シート'!R33)</f>
        <v>東京都</v>
      </c>
      <c r="O12" s="815" t="str">
        <f>IF('(入力順➀)基本情報入力シート'!W33="","",'(入力順➀)基本情報入力シート'!W33)</f>
        <v>千代田区</v>
      </c>
      <c r="P12" s="812" t="str">
        <f>IF('(入力順➀)基本情報入力シート'!X33="","",'(入力順➀)基本情報入力シート'!X33)</f>
        <v>介護保険事業所名称０１</v>
      </c>
      <c r="Q12" s="816" t="str">
        <f>IF('(入力順➀)基本情報入力シート'!Y33="","",'(入力順➀)基本情報入力シート'!Y33)</f>
        <v>訪問介護</v>
      </c>
      <c r="R12" s="817"/>
      <c r="S12" s="818" t="str">
        <f>IF(B12="×","",IF('(入力順➀)基本情報入力シート'!AB33="","",'(入力順➀)基本情報入力シート'!AB33))</f>
        <v/>
      </c>
      <c r="T12" s="819">
        <f>IF(B12="×","",IF('(入力順➀)基本情報入力シート'!AA33="","",'(入力順➀)基本情報入力シート'!AA33))</f>
        <v>11.4</v>
      </c>
      <c r="U12" s="820">
        <f>IF(B12="×","",IF(Q12="","",VLOOKUP(Q12,【参考】数式用2!$A$3:$C$36,3,FALSE)))</f>
        <v>2.1000000000000001E-2</v>
      </c>
      <c r="V12" s="821" t="s">
        <v>34</v>
      </c>
      <c r="W12" s="822">
        <v>4</v>
      </c>
      <c r="X12" s="823" t="s">
        <v>12</v>
      </c>
      <c r="Y12" s="824"/>
      <c r="Z12" s="825" t="s">
        <v>102</v>
      </c>
      <c r="AA12" s="826">
        <v>4</v>
      </c>
      <c r="AB12" s="827" t="s">
        <v>12</v>
      </c>
      <c r="AC12" s="828"/>
      <c r="AD12" s="827" t="s">
        <v>17</v>
      </c>
      <c r="AE12" s="829" t="s">
        <v>49</v>
      </c>
      <c r="AF12" s="830" t="str">
        <f>IF(AC12="","",AC12-Y12+1)</f>
        <v/>
      </c>
      <c r="AG12" s="831" t="s">
        <v>69</v>
      </c>
      <c r="AH12" s="832" t="str">
        <f t="shared" ref="AH12:AH75" si="0">IFERROR(ROUNDDOWN(ROUND(S12*T12,0)*U12,0)*AF12,"")</f>
        <v/>
      </c>
      <c r="AI12" s="833"/>
      <c r="AJ12" s="833"/>
      <c r="AK12" s="834"/>
      <c r="AL12" s="833"/>
    </row>
    <row r="13" spans="1:38" ht="36.75" customHeight="1">
      <c r="A13" s="812">
        <f>A12+1</f>
        <v>2</v>
      </c>
      <c r="B13" s="817"/>
      <c r="C13" s="813">
        <f>IF('(入力順➀)基本情報入力シート'!C34="","",'(入力順➀)基本情報入力シート'!C34)</f>
        <v>1</v>
      </c>
      <c r="D13" s="814">
        <f>IF('(入力順➀)基本情報入力シート'!D34="","",'(入力順➀)基本情報入力シート'!D34)</f>
        <v>3</v>
      </c>
      <c r="E13" s="814">
        <f>IF('(入力順➀)基本情報入力シート'!E34="","",'(入力順➀)基本情報入力シート'!E34)</f>
        <v>3</v>
      </c>
      <c r="F13" s="814">
        <f>IF('(入力順➀)基本情報入力シート'!F34="","",'(入力順➀)基本情報入力シート'!F34)</f>
        <v>4</v>
      </c>
      <c r="G13" s="814">
        <f>IF('(入力順➀)基本情報入力シート'!G34="","",'(入力順➀)基本情報入力シート'!G34)</f>
        <v>5</v>
      </c>
      <c r="H13" s="814">
        <f>IF('(入力順➀)基本情報入力シート'!H34="","",'(入力順➀)基本情報入力シート'!H34)</f>
        <v>6</v>
      </c>
      <c r="I13" s="814">
        <f>IF('(入力順➀)基本情報入力シート'!I34="","",'(入力順➀)基本情報入力シート'!I34)</f>
        <v>7</v>
      </c>
      <c r="J13" s="814">
        <f>IF('(入力順➀)基本情報入力シート'!J34="","",'(入力順➀)基本情報入力シート'!J34)</f>
        <v>8</v>
      </c>
      <c r="K13" s="814">
        <f>IF('(入力順➀)基本情報入力シート'!K34="","",'(入力順➀)基本情報入力シート'!K34)</f>
        <v>9</v>
      </c>
      <c r="L13" s="850">
        <f>IF('(入力順➀)基本情報入力シート'!L34="","",'(入力順➀)基本情報入力シート'!L34)</f>
        <v>2</v>
      </c>
      <c r="M13" s="815" t="str">
        <f>IF('(入力順➀)基本情報入力シート'!M34="","",'(入力順➀)基本情報入力シート'!M34)</f>
        <v>東京都</v>
      </c>
      <c r="N13" s="815" t="str">
        <f>IF('(入力順➀)基本情報入力シート'!R34="","",'(入力順➀)基本情報入力シート'!R34)</f>
        <v>東京都</v>
      </c>
      <c r="O13" s="815" t="str">
        <f>IF('(入力順➀)基本情報入力シート'!W34="","",'(入力順➀)基本情報入力シート'!W34)</f>
        <v>豊島区</v>
      </c>
      <c r="P13" s="812" t="str">
        <f>IF('(入力順➀)基本情報入力シート'!X34="","",'(入力順➀)基本情報入力シート'!X34)</f>
        <v>介護保険事業所名称０２</v>
      </c>
      <c r="Q13" s="816" t="str">
        <f>IF('(入力順➀)基本情報入力シート'!Y34="","",'(入力順➀)基本情報入力シート'!Y34)</f>
        <v>通所介護</v>
      </c>
      <c r="R13" s="817"/>
      <c r="S13" s="818" t="str">
        <f>IF(B13="×","",IF('(入力順➀)基本情報入力シート'!AB34="","",'(入力順➀)基本情報入力シート'!AB34))</f>
        <v/>
      </c>
      <c r="T13" s="819">
        <f>IF(B13="×","",IF('(入力順➀)基本情報入力シート'!AA34="","",'(入力順➀)基本情報入力シート'!AA34))</f>
        <v>10.9</v>
      </c>
      <c r="U13" s="820">
        <f>IF(B13="×","",IF(Q13="","",VLOOKUP(Q13,【参考】数式用2!$A$3:$C$36,3,FALSE)))</f>
        <v>0.01</v>
      </c>
      <c r="V13" s="821" t="s">
        <v>34</v>
      </c>
      <c r="W13" s="822">
        <v>4</v>
      </c>
      <c r="X13" s="823" t="s">
        <v>12</v>
      </c>
      <c r="Y13" s="824"/>
      <c r="Z13" s="825" t="s">
        <v>102</v>
      </c>
      <c r="AA13" s="826">
        <v>4</v>
      </c>
      <c r="AB13" s="827" t="s">
        <v>12</v>
      </c>
      <c r="AC13" s="828"/>
      <c r="AD13" s="827" t="s">
        <v>17</v>
      </c>
      <c r="AE13" s="829" t="s">
        <v>49</v>
      </c>
      <c r="AF13" s="830" t="str">
        <f>IF(AC13="","",AC13-Y13+1)</f>
        <v/>
      </c>
      <c r="AG13" s="831" t="s">
        <v>69</v>
      </c>
      <c r="AH13" s="832" t="str">
        <f t="shared" si="0"/>
        <v/>
      </c>
      <c r="AI13" s="833"/>
      <c r="AJ13" s="833"/>
      <c r="AK13" s="833"/>
      <c r="AL13" s="833"/>
    </row>
    <row r="14" spans="1:38" ht="36.75" customHeight="1">
      <c r="A14" s="812">
        <f t="shared" ref="A14:A77" si="1">A13+1</f>
        <v>3</v>
      </c>
      <c r="B14" s="817"/>
      <c r="C14" s="813">
        <f>IF('(入力順➀)基本情報入力シート'!C35="","",'(入力順➀)基本情報入力シート'!C35)</f>
        <v>1</v>
      </c>
      <c r="D14" s="814">
        <f>IF('(入力順➀)基本情報入力シート'!D35="","",'(入力順➀)基本情報入力シート'!D35)</f>
        <v>3</v>
      </c>
      <c r="E14" s="814">
        <f>IF('(入力順➀)基本情報入力シート'!E35="","",'(入力順➀)基本情報入力シート'!E35)</f>
        <v>3</v>
      </c>
      <c r="F14" s="814">
        <f>IF('(入力順➀)基本情報入力シート'!F35="","",'(入力順➀)基本情報入力シート'!F35)</f>
        <v>4</v>
      </c>
      <c r="G14" s="814">
        <f>IF('(入力順➀)基本情報入力シート'!G35="","",'(入力順➀)基本情報入力シート'!G35)</f>
        <v>5</v>
      </c>
      <c r="H14" s="814">
        <f>IF('(入力順➀)基本情報入力シート'!H35="","",'(入力順➀)基本情報入力シート'!H35)</f>
        <v>6</v>
      </c>
      <c r="I14" s="814">
        <f>IF('(入力順➀)基本情報入力シート'!I35="","",'(入力順➀)基本情報入力シート'!I35)</f>
        <v>7</v>
      </c>
      <c r="J14" s="814">
        <f>IF('(入力順➀)基本情報入力シート'!J35="","",'(入力順➀)基本情報入力シート'!J35)</f>
        <v>8</v>
      </c>
      <c r="K14" s="814">
        <f>IF('(入力順➀)基本情報入力シート'!K35="","",'(入力順➀)基本情報入力シート'!K35)</f>
        <v>9</v>
      </c>
      <c r="L14" s="850">
        <f>IF('(入力順➀)基本情報入力シート'!L35="","",'(入力順➀)基本情報入力シート'!L35)</f>
        <v>3</v>
      </c>
      <c r="M14" s="815" t="str">
        <f>IF('(入力順➀)基本情報入力シート'!M35="","",'(入力順➀)基本情報入力シート'!M35)</f>
        <v>世田谷区</v>
      </c>
      <c r="N14" s="815" t="str">
        <f>IF('(入力順➀)基本情報入力シート'!R35="","",'(入力順➀)基本情報入力シート'!R35)</f>
        <v>東京都</v>
      </c>
      <c r="O14" s="815" t="str">
        <f>IF('(入力順➀)基本情報入力シート'!W35="","",'(入力順➀)基本情報入力シート'!W35)</f>
        <v>世田谷区</v>
      </c>
      <c r="P14" s="812" t="str">
        <f>IF('(入力順➀)基本情報入力シート'!X35="","",'(入力順➀)基本情報入力シート'!X35)</f>
        <v>介護保険事業所名称０３</v>
      </c>
      <c r="Q14" s="816" t="str">
        <f>IF('(入力順➀)基本情報入力シート'!Y35="","",'(入力順➀)基本情報入力シート'!Y35)</f>
        <v>定期巡回･随時対応型訪問介護看護</v>
      </c>
      <c r="R14" s="817"/>
      <c r="S14" s="818" t="str">
        <f>IF(B14="×","",IF('(入力順➀)基本情報入力シート'!AB35="","",'(入力順➀)基本情報入力シート'!AB35))</f>
        <v/>
      </c>
      <c r="T14" s="819">
        <f>IF(B14="×","",IF('(入力順➀)基本情報入力シート'!AA35="","",'(入力順➀)基本情報入力シート'!AA35))</f>
        <v>11.4</v>
      </c>
      <c r="U14" s="820">
        <f>IF(B14="×","",IF(Q14="","",VLOOKUP(Q14,【参考】数式用2!$A$3:$C$36,3,FALSE)))</f>
        <v>2.1000000000000001E-2</v>
      </c>
      <c r="V14" s="821" t="s">
        <v>34</v>
      </c>
      <c r="W14" s="822">
        <v>4</v>
      </c>
      <c r="X14" s="823" t="s">
        <v>12</v>
      </c>
      <c r="Y14" s="824"/>
      <c r="Z14" s="825" t="s">
        <v>102</v>
      </c>
      <c r="AA14" s="826">
        <v>4</v>
      </c>
      <c r="AB14" s="827" t="s">
        <v>12</v>
      </c>
      <c r="AC14" s="828"/>
      <c r="AD14" s="827" t="s">
        <v>17</v>
      </c>
      <c r="AE14" s="829" t="s">
        <v>49</v>
      </c>
      <c r="AF14" s="830" t="str">
        <f t="shared" ref="AF14:AF77" si="2">IF(AC14="","",AC14-Y14+1)</f>
        <v/>
      </c>
      <c r="AG14" s="831" t="s">
        <v>69</v>
      </c>
      <c r="AH14" s="832" t="str">
        <f t="shared" si="0"/>
        <v/>
      </c>
      <c r="AI14" s="833"/>
      <c r="AJ14" s="833"/>
      <c r="AK14" s="833"/>
      <c r="AL14" s="833"/>
    </row>
    <row r="15" spans="1:38" ht="36.75" customHeight="1">
      <c r="A15" s="812">
        <f t="shared" si="1"/>
        <v>4</v>
      </c>
      <c r="B15" s="817"/>
      <c r="C15" s="813">
        <f>IF('(入力順➀)基本情報入力シート'!C36="","",'(入力順➀)基本情報入力シート'!C36)</f>
        <v>1</v>
      </c>
      <c r="D15" s="814">
        <f>IF('(入力順➀)基本情報入力シート'!D36="","",'(入力順➀)基本情報入力シート'!D36)</f>
        <v>1</v>
      </c>
      <c r="E15" s="814">
        <f>IF('(入力順➀)基本情報入力シート'!E36="","",'(入力順➀)基本情報入力シート'!E36)</f>
        <v>3</v>
      </c>
      <c r="F15" s="814">
        <f>IF('(入力順➀)基本情報入力シート'!F36="","",'(入力順➀)基本情報入力シート'!F36)</f>
        <v>4</v>
      </c>
      <c r="G15" s="814">
        <f>IF('(入力順➀)基本情報入力シート'!G36="","",'(入力順➀)基本情報入力シート'!G36)</f>
        <v>5</v>
      </c>
      <c r="H15" s="814">
        <f>IF('(入力順➀)基本情報入力シート'!H36="","",'(入力順➀)基本情報入力シート'!H36)</f>
        <v>6</v>
      </c>
      <c r="I15" s="814">
        <f>IF('(入力順➀)基本情報入力シート'!I36="","",'(入力順➀)基本情報入力シート'!I36)</f>
        <v>7</v>
      </c>
      <c r="J15" s="814">
        <f>IF('(入力順➀)基本情報入力シート'!J36="","",'(入力順➀)基本情報入力シート'!J36)</f>
        <v>8</v>
      </c>
      <c r="K15" s="814">
        <f>IF('(入力順➀)基本情報入力シート'!K36="","",'(入力順➀)基本情報入力シート'!K36)</f>
        <v>9</v>
      </c>
      <c r="L15" s="850">
        <f>IF('(入力順➀)基本情報入力シート'!L36="","",'(入力順➀)基本情報入力シート'!L36)</f>
        <v>4</v>
      </c>
      <c r="M15" s="815" t="str">
        <f>IF('(入力順➀)基本情報入力シート'!M36="","",'(入力順➀)基本情報入力シート'!M36)</f>
        <v>埼玉県</v>
      </c>
      <c r="N15" s="815" t="str">
        <f>IF('(入力順➀)基本情報入力シート'!R36="","",'(入力順➀)基本情報入力シート'!R36)</f>
        <v>埼玉県</v>
      </c>
      <c r="O15" s="815" t="str">
        <f>IF('(入力順➀)基本情報入力シート'!W36="","",'(入力順➀)基本情報入力シート'!W36)</f>
        <v>さいたま市</v>
      </c>
      <c r="P15" s="812" t="str">
        <f>IF('(入力順➀)基本情報入力シート'!X36="","",'(入力順➀)基本情報入力シート'!X36)</f>
        <v>介護保険事業所名称０４</v>
      </c>
      <c r="Q15" s="816" t="str">
        <f>IF('(入力順➀)基本情報入力シート'!Y36="","",'(入力順➀)基本情報入力シート'!Y36)</f>
        <v>介護老人福祉施設</v>
      </c>
      <c r="R15" s="817"/>
      <c r="S15" s="818" t="str">
        <f>IF(B15="×","",IF('(入力順➀)基本情報入力シート'!AB36="","",'(入力順➀)基本情報入力シート'!AB36))</f>
        <v/>
      </c>
      <c r="T15" s="819">
        <f>IF(B15="×","",IF('(入力順➀)基本情報入力シート'!AA36="","",'(入力順➀)基本情報入力シート'!AA36))</f>
        <v>10.68</v>
      </c>
      <c r="U15" s="820">
        <f>IF(B15="×","",IF(Q15="","",VLOOKUP(Q15,【参考】数式用2!$A$3:$C$36,3,FALSE)))</f>
        <v>1.4E-2</v>
      </c>
      <c r="V15" s="821" t="s">
        <v>34</v>
      </c>
      <c r="W15" s="822">
        <v>4</v>
      </c>
      <c r="X15" s="823" t="s">
        <v>12</v>
      </c>
      <c r="Y15" s="824"/>
      <c r="Z15" s="825" t="s">
        <v>102</v>
      </c>
      <c r="AA15" s="826">
        <v>4</v>
      </c>
      <c r="AB15" s="827" t="s">
        <v>12</v>
      </c>
      <c r="AC15" s="828"/>
      <c r="AD15" s="827" t="s">
        <v>17</v>
      </c>
      <c r="AE15" s="829" t="s">
        <v>49</v>
      </c>
      <c r="AF15" s="830" t="str">
        <f t="shared" si="2"/>
        <v/>
      </c>
      <c r="AG15" s="831" t="s">
        <v>69</v>
      </c>
      <c r="AH15" s="832" t="str">
        <f t="shared" si="0"/>
        <v/>
      </c>
      <c r="AI15" s="833"/>
      <c r="AJ15" s="833"/>
      <c r="AK15" s="833"/>
      <c r="AL15" s="833"/>
    </row>
    <row r="16" spans="1:38" ht="36.75" customHeight="1">
      <c r="A16" s="812">
        <f t="shared" si="1"/>
        <v>5</v>
      </c>
      <c r="B16" s="817"/>
      <c r="C16" s="813">
        <f>IF('(入力順➀)基本情報入力シート'!C37="","",'(入力順➀)基本情報入力シート'!C37)</f>
        <v>1</v>
      </c>
      <c r="D16" s="814">
        <f>IF('(入力順➀)基本情報入力シート'!D37="","",'(入力順➀)基本情報入力シート'!D37)</f>
        <v>4</v>
      </c>
      <c r="E16" s="814">
        <f>IF('(入力順➀)基本情報入力シート'!E37="","",'(入力順➀)基本情報入力シート'!E37)</f>
        <v>3</v>
      </c>
      <c r="F16" s="814">
        <f>IF('(入力順➀)基本情報入力シート'!F37="","",'(入力順➀)基本情報入力シート'!F37)</f>
        <v>4</v>
      </c>
      <c r="G16" s="814">
        <f>IF('(入力順➀)基本情報入力シート'!G37="","",'(入力順➀)基本情報入力シート'!G37)</f>
        <v>5</v>
      </c>
      <c r="H16" s="814">
        <f>IF('(入力順➀)基本情報入力シート'!H37="","",'(入力順➀)基本情報入力シート'!H37)</f>
        <v>6</v>
      </c>
      <c r="I16" s="814">
        <f>IF('(入力順➀)基本情報入力シート'!I37="","",'(入力順➀)基本情報入力シート'!I37)</f>
        <v>7</v>
      </c>
      <c r="J16" s="814">
        <f>IF('(入力順➀)基本情報入力シート'!J37="","",'(入力順➀)基本情報入力シート'!J37)</f>
        <v>8</v>
      </c>
      <c r="K16" s="814">
        <f>IF('(入力順➀)基本情報入力シート'!K37="","",'(入力順➀)基本情報入力シート'!K37)</f>
        <v>9</v>
      </c>
      <c r="L16" s="850">
        <f>IF('(入力順➀)基本情報入力シート'!L37="","",'(入力順➀)基本情報入力シート'!L37)</f>
        <v>5</v>
      </c>
      <c r="M16" s="815" t="str">
        <f>IF('(入力順➀)基本情報入力シート'!M37="","",'(入力順➀)基本情報入力シート'!M37)</f>
        <v>横浜市</v>
      </c>
      <c r="N16" s="815" t="str">
        <f>IF('(入力順➀)基本情報入力シート'!R37="","",'(入力順➀)基本情報入力シート'!R37)</f>
        <v>神奈川県</v>
      </c>
      <c r="O16" s="815" t="str">
        <f>IF('(入力順➀)基本情報入力シート'!W37="","",'(入力順➀)基本情報入力シート'!W37)</f>
        <v>横浜市</v>
      </c>
      <c r="P16" s="812" t="str">
        <f>IF('(入力順➀)基本情報入力シート'!X37="","",'(入力順➀)基本情報入力シート'!X37)</f>
        <v>介護保険事業所名称０５</v>
      </c>
      <c r="Q16" s="816" t="str">
        <f>IF('(入力順➀)基本情報入力シート'!Y37="","",'(入力順➀)基本情報入力シート'!Y37)</f>
        <v>小規模多機能型居宅介護</v>
      </c>
      <c r="R16" s="817"/>
      <c r="S16" s="818" t="str">
        <f>IF(B16="×","",IF('(入力順➀)基本情報入力シート'!AB37="","",'(入力順➀)基本情報入力シート'!AB37))</f>
        <v/>
      </c>
      <c r="T16" s="819">
        <f>IF(B16="×","",IF('(入力順➀)基本情報入力シート'!AA37="","",'(入力順➀)基本情報入力シート'!AA37))</f>
        <v>10.88</v>
      </c>
      <c r="U16" s="820">
        <f>IF(B16="×","",IF(Q16="","",VLOOKUP(Q16,【参考】数式用2!$A$3:$C$36,3,FALSE)))</f>
        <v>1.6E-2</v>
      </c>
      <c r="V16" s="821" t="s">
        <v>34</v>
      </c>
      <c r="W16" s="822">
        <v>4</v>
      </c>
      <c r="X16" s="823" t="s">
        <v>12</v>
      </c>
      <c r="Y16" s="824"/>
      <c r="Z16" s="825" t="s">
        <v>102</v>
      </c>
      <c r="AA16" s="826">
        <v>4</v>
      </c>
      <c r="AB16" s="827" t="s">
        <v>12</v>
      </c>
      <c r="AC16" s="828"/>
      <c r="AD16" s="827" t="s">
        <v>17</v>
      </c>
      <c r="AE16" s="829" t="s">
        <v>49</v>
      </c>
      <c r="AF16" s="830" t="str">
        <f t="shared" si="2"/>
        <v/>
      </c>
      <c r="AG16" s="831" t="s">
        <v>69</v>
      </c>
      <c r="AH16" s="832" t="str">
        <f t="shared" si="0"/>
        <v/>
      </c>
      <c r="AI16" s="833"/>
      <c r="AJ16" s="833"/>
      <c r="AK16" s="833"/>
      <c r="AL16" s="833"/>
    </row>
    <row r="17" spans="1:38" ht="36.75" customHeight="1">
      <c r="A17" s="812">
        <f t="shared" si="1"/>
        <v>6</v>
      </c>
      <c r="B17" s="817"/>
      <c r="C17" s="813">
        <f>IF('(入力順➀)基本情報入力シート'!C38="","",'(入力順➀)基本情報入力シート'!C38)</f>
        <v>1</v>
      </c>
      <c r="D17" s="814">
        <f>IF('(入力順➀)基本情報入力シート'!D38="","",'(入力順➀)基本情報入力シート'!D38)</f>
        <v>4</v>
      </c>
      <c r="E17" s="814">
        <f>IF('(入力順➀)基本情報入力シート'!E38="","",'(入力順➀)基本情報入力シート'!E38)</f>
        <v>3</v>
      </c>
      <c r="F17" s="814">
        <f>IF('(入力順➀)基本情報入力シート'!F38="","",'(入力順➀)基本情報入力シート'!F38)</f>
        <v>4</v>
      </c>
      <c r="G17" s="814">
        <f>IF('(入力順➀)基本情報入力シート'!G38="","",'(入力順➀)基本情報入力シート'!G38)</f>
        <v>5</v>
      </c>
      <c r="H17" s="814">
        <f>IF('(入力順➀)基本情報入力シート'!H38="","",'(入力順➀)基本情報入力シート'!H38)</f>
        <v>6</v>
      </c>
      <c r="I17" s="814">
        <f>IF('(入力順➀)基本情報入力シート'!I38="","",'(入力順➀)基本情報入力シート'!I38)</f>
        <v>7</v>
      </c>
      <c r="J17" s="814">
        <f>IF('(入力順➀)基本情報入力シート'!J38="","",'(入力順➀)基本情報入力シート'!J38)</f>
        <v>8</v>
      </c>
      <c r="K17" s="814">
        <f>IF('(入力順➀)基本情報入力シート'!K38="","",'(入力順➀)基本情報入力シート'!K38)</f>
        <v>9</v>
      </c>
      <c r="L17" s="850">
        <f>IF('(入力順➀)基本情報入力シート'!L38="","",'(入力順➀)基本情報入力シート'!L38)</f>
        <v>5</v>
      </c>
      <c r="M17" s="815" t="str">
        <f>IF('(入力順➀)基本情報入力シート'!M38="","",'(入力順➀)基本情報入力シート'!M38)</f>
        <v>横浜市</v>
      </c>
      <c r="N17" s="815" t="str">
        <f>IF('(入力順➀)基本情報入力シート'!R38="","",'(入力順➀)基本情報入力シート'!R38)</f>
        <v>神奈川県</v>
      </c>
      <c r="O17" s="815" t="str">
        <f>IF('(入力順➀)基本情報入力シート'!W38="","",'(入力順➀)基本情報入力シート'!W38)</f>
        <v>横浜市</v>
      </c>
      <c r="P17" s="812" t="str">
        <f>IF('(入力順➀)基本情報入力シート'!X38="","",'(入力順➀)基本情報入力シート'!X38)</f>
        <v>介護保険事業所名称０５</v>
      </c>
      <c r="Q17" s="816" t="str">
        <f>IF('(入力順➀)基本情報入力シート'!Y38="","",'(入力順➀)基本情報入力シート'!Y38)</f>
        <v>介護予防小規模多機能型居宅介護</v>
      </c>
      <c r="R17" s="817"/>
      <c r="S17" s="818" t="str">
        <f>IF(B17="×","",IF('(入力順➀)基本情報入力シート'!AB38="","",'(入力順➀)基本情報入力シート'!AB38))</f>
        <v/>
      </c>
      <c r="T17" s="819" t="str">
        <f>IF(B17="×","",IF('(入力順➀)基本情報入力シート'!AA38="","",'(入力順➀)基本情報入力シート'!AA38))</f>
        <v/>
      </c>
      <c r="U17" s="820">
        <f>IF(B17="×","",IF(Q17="","",VLOOKUP(Q17,【参考】数式用2!$A$3:$C$36,3,FALSE)))</f>
        <v>1.6E-2</v>
      </c>
      <c r="V17" s="821" t="s">
        <v>201</v>
      </c>
      <c r="W17" s="822">
        <v>4</v>
      </c>
      <c r="X17" s="823" t="s">
        <v>202</v>
      </c>
      <c r="Y17" s="824"/>
      <c r="Z17" s="825" t="s">
        <v>203</v>
      </c>
      <c r="AA17" s="826">
        <v>4</v>
      </c>
      <c r="AB17" s="827" t="s">
        <v>202</v>
      </c>
      <c r="AC17" s="828"/>
      <c r="AD17" s="827" t="s">
        <v>204</v>
      </c>
      <c r="AE17" s="829" t="s">
        <v>205</v>
      </c>
      <c r="AF17" s="830" t="str">
        <f t="shared" si="2"/>
        <v/>
      </c>
      <c r="AG17" s="831" t="s">
        <v>206</v>
      </c>
      <c r="AH17" s="832" t="str">
        <f t="shared" si="0"/>
        <v/>
      </c>
      <c r="AI17" s="833"/>
      <c r="AJ17" s="833"/>
      <c r="AK17" s="833"/>
      <c r="AL17" s="833"/>
    </row>
    <row r="18" spans="1:38" ht="36.75" customHeight="1">
      <c r="A18" s="812">
        <f t="shared" si="1"/>
        <v>7</v>
      </c>
      <c r="B18" s="817"/>
      <c r="C18" s="813">
        <f>IF('(入力順➀)基本情報入力シート'!C39="","",'(入力順➀)基本情報入力シート'!C39)</f>
        <v>1</v>
      </c>
      <c r="D18" s="814">
        <f>IF('(入力順➀)基本情報入力シート'!D39="","",'(入力順➀)基本情報入力シート'!D39)</f>
        <v>2</v>
      </c>
      <c r="E18" s="814">
        <f>IF('(入力順➀)基本情報入力シート'!E39="","",'(入力順➀)基本情報入力シート'!E39)</f>
        <v>3</v>
      </c>
      <c r="F18" s="814">
        <f>IF('(入力順➀)基本情報入力シート'!F39="","",'(入力順➀)基本情報入力シート'!F39)</f>
        <v>4</v>
      </c>
      <c r="G18" s="814">
        <f>IF('(入力順➀)基本情報入力シート'!G39="","",'(入力順➀)基本情報入力シート'!G39)</f>
        <v>5</v>
      </c>
      <c r="H18" s="814">
        <f>IF('(入力順➀)基本情報入力シート'!H39="","",'(入力順➀)基本情報入力シート'!H39)</f>
        <v>6</v>
      </c>
      <c r="I18" s="814">
        <f>IF('(入力順➀)基本情報入力シート'!I39="","",'(入力順➀)基本情報入力シート'!I39)</f>
        <v>7</v>
      </c>
      <c r="J18" s="814">
        <f>IF('(入力順➀)基本情報入力シート'!J39="","",'(入力順➀)基本情報入力シート'!J39)</f>
        <v>8</v>
      </c>
      <c r="K18" s="814">
        <f>IF('(入力順➀)基本情報入力シート'!K39="","",'(入力順➀)基本情報入力シート'!K39)</f>
        <v>9</v>
      </c>
      <c r="L18" s="850">
        <f>IF('(入力順➀)基本情報入力シート'!L39="","",'(入力順➀)基本情報入力シート'!L39)</f>
        <v>6</v>
      </c>
      <c r="M18" s="815" t="str">
        <f>IF('(入力順➀)基本情報入力シート'!M39="","",'(入力順➀)基本情報入力シート'!M39)</f>
        <v>千葉県</v>
      </c>
      <c r="N18" s="815" t="str">
        <f>IF('(入力順➀)基本情報入力シート'!R39="","",'(入力順➀)基本情報入力シート'!R39)</f>
        <v>神奈川県</v>
      </c>
      <c r="O18" s="815" t="str">
        <f>IF('(入力順➀)基本情報入力シート'!W39="","",'(入力順➀)基本情報入力シート'!W39)</f>
        <v>千葉市</v>
      </c>
      <c r="P18" s="812" t="str">
        <f>IF('(入力順➀)基本情報入力シート'!X39="","",'(入力順➀)基本情報入力シート'!X39)</f>
        <v>介護保険事業所名称０６</v>
      </c>
      <c r="Q18" s="816" t="str">
        <f>IF('(入力順➀)基本情報入力シート'!Y39="","",'(入力順➀)基本情報入力シート'!Y39)</f>
        <v>介護老人保健施設</v>
      </c>
      <c r="R18" s="817"/>
      <c r="S18" s="818" t="str">
        <f>IF(B18="×","",IF('(入力順➀)基本情報入力シート'!AB39="","",'(入力順➀)基本情報入力シート'!AB39))</f>
        <v/>
      </c>
      <c r="T18" s="819">
        <f>IF(B18="×","",IF('(入力順➀)基本情報入力シート'!AA39="","",'(入力順➀)基本情報入力シート'!AA39))</f>
        <v>10.68</v>
      </c>
      <c r="U18" s="820">
        <f>IF(B18="×","",IF(Q18="","",VLOOKUP(Q18,【参考】数式用2!$A$3:$C$36,3,FALSE)))</f>
        <v>8.0000000000000002E-3</v>
      </c>
      <c r="V18" s="821" t="s">
        <v>201</v>
      </c>
      <c r="W18" s="822">
        <v>4</v>
      </c>
      <c r="X18" s="823" t="s">
        <v>202</v>
      </c>
      <c r="Y18" s="824"/>
      <c r="Z18" s="825" t="s">
        <v>203</v>
      </c>
      <c r="AA18" s="826">
        <v>4</v>
      </c>
      <c r="AB18" s="827" t="s">
        <v>202</v>
      </c>
      <c r="AC18" s="828"/>
      <c r="AD18" s="827" t="s">
        <v>204</v>
      </c>
      <c r="AE18" s="829" t="s">
        <v>205</v>
      </c>
      <c r="AF18" s="830" t="str">
        <f t="shared" si="2"/>
        <v/>
      </c>
      <c r="AG18" s="831" t="s">
        <v>206</v>
      </c>
      <c r="AH18" s="832" t="str">
        <f t="shared" si="0"/>
        <v/>
      </c>
      <c r="AI18" s="833"/>
      <c r="AJ18" s="833"/>
      <c r="AK18" s="833"/>
      <c r="AL18" s="833"/>
    </row>
    <row r="19" spans="1:38" ht="36.75" customHeight="1">
      <c r="A19" s="812">
        <f t="shared" si="1"/>
        <v>8</v>
      </c>
      <c r="B19" s="817"/>
      <c r="C19" s="813">
        <f>IF('(入力順➀)基本情報入力シート'!C40="","",'(入力順➀)基本情報入力シート'!C40)</f>
        <v>1</v>
      </c>
      <c r="D19" s="814">
        <f>IF('(入力順➀)基本情報入力シート'!D40="","",'(入力順➀)基本情報入力シート'!D40)</f>
        <v>2</v>
      </c>
      <c r="E19" s="814">
        <f>IF('(入力順➀)基本情報入力シート'!E40="","",'(入力順➀)基本情報入力シート'!E40)</f>
        <v>3</v>
      </c>
      <c r="F19" s="814">
        <f>IF('(入力順➀)基本情報入力シート'!F40="","",'(入力順➀)基本情報入力シート'!F40)</f>
        <v>4</v>
      </c>
      <c r="G19" s="814">
        <f>IF('(入力順➀)基本情報入力シート'!G40="","",'(入力順➀)基本情報入力シート'!G40)</f>
        <v>5</v>
      </c>
      <c r="H19" s="814">
        <f>IF('(入力順➀)基本情報入力シート'!H40="","",'(入力順➀)基本情報入力シート'!H40)</f>
        <v>6</v>
      </c>
      <c r="I19" s="814">
        <f>IF('(入力順➀)基本情報入力シート'!I40="","",'(入力順➀)基本情報入力シート'!I40)</f>
        <v>7</v>
      </c>
      <c r="J19" s="814">
        <f>IF('(入力順➀)基本情報入力シート'!J40="","",'(入力順➀)基本情報入力シート'!J40)</f>
        <v>8</v>
      </c>
      <c r="K19" s="814">
        <f>IF('(入力順➀)基本情報入力シート'!K40="","",'(入力順➀)基本情報入力シート'!K40)</f>
        <v>9</v>
      </c>
      <c r="L19" s="850">
        <f>IF('(入力順➀)基本情報入力シート'!L40="","",'(入力順➀)基本情報入力シート'!L40)</f>
        <v>6</v>
      </c>
      <c r="M19" s="815" t="str">
        <f>IF('(入力順➀)基本情報入力シート'!M40="","",'(入力順➀)基本情報入力シート'!M40)</f>
        <v>千葉県</v>
      </c>
      <c r="N19" s="815" t="str">
        <f>IF('(入力順➀)基本情報入力シート'!R40="","",'(入力順➀)基本情報入力シート'!R40)</f>
        <v>千葉県</v>
      </c>
      <c r="O19" s="815" t="str">
        <f>IF('(入力順➀)基本情報入力シート'!W40="","",'(入力順➀)基本情報入力シート'!W40)</f>
        <v>千葉市</v>
      </c>
      <c r="P19" s="812" t="str">
        <f>IF('(入力順➀)基本情報入力シート'!X40="","",'(入力順➀)基本情報入力シート'!X40)</f>
        <v>介護保険事業所名称０６</v>
      </c>
      <c r="Q19" s="816" t="str">
        <f>IF('(入力順➀)基本情報入力シート'!Y40="","",'(入力順➀)基本情報入力シート'!Y40)</f>
        <v>短期入所療養介護（老健）</v>
      </c>
      <c r="R19" s="817"/>
      <c r="S19" s="818" t="str">
        <f>IF(B19="×","",IF('(入力順➀)基本情報入力シート'!AB40="","",'(入力順➀)基本情報入力シート'!AB40))</f>
        <v/>
      </c>
      <c r="T19" s="819">
        <f>IF(B19="×","",IF('(入力順➀)基本情報入力シート'!AA40="","",'(入力順➀)基本情報入力シート'!AA40))</f>
        <v>10.68</v>
      </c>
      <c r="U19" s="820">
        <f>IF(B19="×","",IF(Q19="","",VLOOKUP(Q19,【参考】数式用2!$A$3:$C$36,3,FALSE)))</f>
        <v>8.0000000000000002E-3</v>
      </c>
      <c r="V19" s="821" t="s">
        <v>201</v>
      </c>
      <c r="W19" s="822">
        <v>4</v>
      </c>
      <c r="X19" s="823" t="s">
        <v>202</v>
      </c>
      <c r="Y19" s="824"/>
      <c r="Z19" s="825" t="s">
        <v>203</v>
      </c>
      <c r="AA19" s="826">
        <v>4</v>
      </c>
      <c r="AB19" s="827" t="s">
        <v>202</v>
      </c>
      <c r="AC19" s="828"/>
      <c r="AD19" s="827" t="s">
        <v>204</v>
      </c>
      <c r="AE19" s="829" t="s">
        <v>205</v>
      </c>
      <c r="AF19" s="830" t="str">
        <f t="shared" si="2"/>
        <v/>
      </c>
      <c r="AG19" s="831" t="s">
        <v>206</v>
      </c>
      <c r="AH19" s="832" t="str">
        <f t="shared" si="0"/>
        <v/>
      </c>
      <c r="AI19" s="833"/>
      <c r="AJ19" s="834"/>
      <c r="AK19" s="833"/>
      <c r="AL19" s="834"/>
    </row>
    <row r="20" spans="1:38" ht="36.75" customHeight="1">
      <c r="A20" s="812">
        <f t="shared" si="1"/>
        <v>9</v>
      </c>
      <c r="B20" s="817"/>
      <c r="C20" s="813">
        <f>IF('(入力順➀)基本情報入力シート'!C41="","",'(入力順➀)基本情報入力シート'!C41)</f>
        <v>1</v>
      </c>
      <c r="D20" s="814">
        <f>IF('(入力順➀)基本情報入力シート'!D41="","",'(入力順➀)基本情報入力シート'!D41)</f>
        <v>2</v>
      </c>
      <c r="E20" s="814">
        <f>IF('(入力順➀)基本情報入力シート'!E41="","",'(入力順➀)基本情報入力シート'!E41)</f>
        <v>3</v>
      </c>
      <c r="F20" s="814">
        <f>IF('(入力順➀)基本情報入力シート'!F41="","",'(入力順➀)基本情報入力シート'!F41)</f>
        <v>4</v>
      </c>
      <c r="G20" s="814">
        <f>IF('(入力順➀)基本情報入力シート'!G41="","",'(入力順➀)基本情報入力シート'!G41)</f>
        <v>5</v>
      </c>
      <c r="H20" s="814">
        <f>IF('(入力順➀)基本情報入力シート'!H41="","",'(入力順➀)基本情報入力シート'!H41)</f>
        <v>6</v>
      </c>
      <c r="I20" s="814">
        <f>IF('(入力順➀)基本情報入力シート'!I41="","",'(入力順➀)基本情報入力シート'!I41)</f>
        <v>7</v>
      </c>
      <c r="J20" s="814">
        <f>IF('(入力順➀)基本情報入力シート'!J41="","",'(入力順➀)基本情報入力シート'!J41)</f>
        <v>8</v>
      </c>
      <c r="K20" s="814">
        <f>IF('(入力順➀)基本情報入力シート'!K41="","",'(入力順➀)基本情報入力シート'!K41)</f>
        <v>9</v>
      </c>
      <c r="L20" s="850">
        <f>IF('(入力順➀)基本情報入力シート'!L41="","",'(入力順➀)基本情報入力シート'!L41)</f>
        <v>6</v>
      </c>
      <c r="M20" s="815" t="str">
        <f>IF('(入力順➀)基本情報入力シート'!M41="","",'(入力順➀)基本情報入力シート'!M41)</f>
        <v>千葉県</v>
      </c>
      <c r="N20" s="815" t="str">
        <f>IF('(入力順➀)基本情報入力シート'!R41="","",'(入力順➀)基本情報入力シート'!R41)</f>
        <v>千葉県</v>
      </c>
      <c r="O20" s="815" t="str">
        <f>IF('(入力順➀)基本情報入力シート'!W41="","",'(入力順➀)基本情報入力シート'!W41)</f>
        <v>千葉市</v>
      </c>
      <c r="P20" s="812" t="str">
        <f>IF('(入力順➀)基本情報入力シート'!X41="","",'(入力順➀)基本情報入力シート'!X41)</f>
        <v>介護保険事業所名称０６</v>
      </c>
      <c r="Q20" s="816" t="str">
        <f>IF('(入力順➀)基本情報入力シート'!Y41="","",'(入力順➀)基本情報入力シート'!Y41)</f>
        <v>介護予防短期入所療養介護（老健）</v>
      </c>
      <c r="R20" s="817"/>
      <c r="S20" s="818" t="str">
        <f>IF(B20="×","",IF('(入力順➀)基本情報入力シート'!AB41="","",'(入力順➀)基本情報入力シート'!AB41))</f>
        <v/>
      </c>
      <c r="T20" s="819" t="str">
        <f>IF(B20="×","",IF('(入力順➀)基本情報入力シート'!AA41="","",'(入力順➀)基本情報入力シート'!AA41))</f>
        <v/>
      </c>
      <c r="U20" s="820">
        <f>IF(B20="×","",IF(Q20="","",VLOOKUP(Q20,【参考】数式用2!$A$3:$C$36,3,FALSE)))</f>
        <v>8.0000000000000002E-3</v>
      </c>
      <c r="V20" s="821" t="s">
        <v>201</v>
      </c>
      <c r="W20" s="822">
        <v>4</v>
      </c>
      <c r="X20" s="823" t="s">
        <v>202</v>
      </c>
      <c r="Y20" s="824"/>
      <c r="Z20" s="825" t="s">
        <v>203</v>
      </c>
      <c r="AA20" s="826">
        <v>4</v>
      </c>
      <c r="AB20" s="827" t="s">
        <v>202</v>
      </c>
      <c r="AC20" s="828"/>
      <c r="AD20" s="827" t="s">
        <v>204</v>
      </c>
      <c r="AE20" s="829" t="s">
        <v>205</v>
      </c>
      <c r="AF20" s="830" t="str">
        <f t="shared" si="2"/>
        <v/>
      </c>
      <c r="AG20" s="831" t="s">
        <v>206</v>
      </c>
      <c r="AH20" s="832" t="str">
        <f t="shared" si="0"/>
        <v/>
      </c>
      <c r="AI20" s="833"/>
      <c r="AJ20" s="834"/>
      <c r="AK20" s="833"/>
      <c r="AL20" s="834"/>
    </row>
    <row r="21" spans="1:38" ht="36.75" customHeight="1">
      <c r="A21" s="812">
        <f t="shared" si="1"/>
        <v>10</v>
      </c>
      <c r="B21" s="817"/>
      <c r="C21" s="813" t="str">
        <f>IF('(入力順➀)基本情報入力シート'!C42="","",'(入力順➀)基本情報入力シート'!C42)</f>
        <v/>
      </c>
      <c r="D21" s="814" t="str">
        <f>IF('(入力順➀)基本情報入力シート'!D42="","",'(入力順➀)基本情報入力シート'!D42)</f>
        <v/>
      </c>
      <c r="E21" s="814" t="str">
        <f>IF('(入力順➀)基本情報入力シート'!E42="","",'(入力順➀)基本情報入力シート'!E42)</f>
        <v/>
      </c>
      <c r="F21" s="814" t="str">
        <f>IF('(入力順➀)基本情報入力シート'!F42="","",'(入力順➀)基本情報入力シート'!F42)</f>
        <v/>
      </c>
      <c r="G21" s="814" t="str">
        <f>IF('(入力順➀)基本情報入力シート'!G42="","",'(入力順➀)基本情報入力シート'!G42)</f>
        <v/>
      </c>
      <c r="H21" s="814" t="str">
        <f>IF('(入力順➀)基本情報入力シート'!H42="","",'(入力順➀)基本情報入力シート'!H42)</f>
        <v/>
      </c>
      <c r="I21" s="814" t="str">
        <f>IF('(入力順➀)基本情報入力シート'!I42="","",'(入力順➀)基本情報入力シート'!I42)</f>
        <v/>
      </c>
      <c r="J21" s="814" t="str">
        <f>IF('(入力順➀)基本情報入力シート'!J42="","",'(入力順➀)基本情報入力シート'!J42)</f>
        <v/>
      </c>
      <c r="K21" s="814" t="str">
        <f>IF('(入力順➀)基本情報入力シート'!K42="","",'(入力順➀)基本情報入力シート'!K42)</f>
        <v/>
      </c>
      <c r="L21" s="850" t="str">
        <f>IF('(入力順➀)基本情報入力シート'!L42="","",'(入力順➀)基本情報入力シート'!L42)</f>
        <v/>
      </c>
      <c r="M21" s="815" t="str">
        <f>IF('(入力順➀)基本情報入力シート'!M42="","",'(入力順➀)基本情報入力シート'!M42)</f>
        <v/>
      </c>
      <c r="N21" s="815" t="str">
        <f>IF('(入力順➀)基本情報入力シート'!R42="","",'(入力順➀)基本情報入力シート'!R42)</f>
        <v/>
      </c>
      <c r="O21" s="815" t="str">
        <f>IF('(入力順➀)基本情報入力シート'!W42="","",'(入力順➀)基本情報入力シート'!W42)</f>
        <v/>
      </c>
      <c r="P21" s="812" t="str">
        <f>IF('(入力順➀)基本情報入力シート'!X42="","",'(入力順➀)基本情報入力シート'!X42)</f>
        <v/>
      </c>
      <c r="Q21" s="816" t="str">
        <f>IF('(入力順➀)基本情報入力シート'!Y42="","",'(入力順➀)基本情報入力シート'!Y42)</f>
        <v/>
      </c>
      <c r="R21" s="817"/>
      <c r="S21" s="818" t="str">
        <f>IF(B21="×","",IF('(入力順➀)基本情報入力シート'!AB42="","",'(入力順➀)基本情報入力シート'!AB42))</f>
        <v/>
      </c>
      <c r="T21" s="819" t="str">
        <f>IF(B21="×","",IF('(入力順➀)基本情報入力シート'!AA42="","",'(入力順➀)基本情報入力シート'!AA42))</f>
        <v/>
      </c>
      <c r="U21" s="820" t="str">
        <f>IF(B21="×","",IF(Q21="","",VLOOKUP(Q21,【参考】数式用2!$A$3:$C$36,3,FALSE)))</f>
        <v/>
      </c>
      <c r="V21" s="821" t="s">
        <v>201</v>
      </c>
      <c r="W21" s="822">
        <v>4</v>
      </c>
      <c r="X21" s="823" t="s">
        <v>202</v>
      </c>
      <c r="Y21" s="824"/>
      <c r="Z21" s="825" t="s">
        <v>203</v>
      </c>
      <c r="AA21" s="826">
        <v>4</v>
      </c>
      <c r="AB21" s="827" t="s">
        <v>202</v>
      </c>
      <c r="AC21" s="828"/>
      <c r="AD21" s="827" t="s">
        <v>204</v>
      </c>
      <c r="AE21" s="829" t="s">
        <v>205</v>
      </c>
      <c r="AF21" s="830" t="str">
        <f t="shared" si="2"/>
        <v/>
      </c>
      <c r="AG21" s="831" t="s">
        <v>206</v>
      </c>
      <c r="AH21" s="832" t="str">
        <f t="shared" si="0"/>
        <v/>
      </c>
      <c r="AI21" s="833"/>
      <c r="AJ21" s="834"/>
      <c r="AK21" s="833"/>
      <c r="AL21" s="834"/>
    </row>
    <row r="22" spans="1:38" ht="36.75" customHeight="1">
      <c r="A22" s="812">
        <f t="shared" si="1"/>
        <v>11</v>
      </c>
      <c r="B22" s="817"/>
      <c r="C22" s="813" t="str">
        <f>IF('(入力順➀)基本情報入力シート'!C43="","",'(入力順➀)基本情報入力シート'!C43)</f>
        <v/>
      </c>
      <c r="D22" s="814" t="str">
        <f>IF('(入力順➀)基本情報入力シート'!D43="","",'(入力順➀)基本情報入力シート'!D43)</f>
        <v/>
      </c>
      <c r="E22" s="814" t="str">
        <f>IF('(入力順➀)基本情報入力シート'!E43="","",'(入力順➀)基本情報入力シート'!E43)</f>
        <v/>
      </c>
      <c r="F22" s="814" t="str">
        <f>IF('(入力順➀)基本情報入力シート'!F43="","",'(入力順➀)基本情報入力シート'!F43)</f>
        <v/>
      </c>
      <c r="G22" s="814" t="str">
        <f>IF('(入力順➀)基本情報入力シート'!G43="","",'(入力順➀)基本情報入力シート'!G43)</f>
        <v/>
      </c>
      <c r="H22" s="814" t="str">
        <f>IF('(入力順➀)基本情報入力シート'!H43="","",'(入力順➀)基本情報入力シート'!H43)</f>
        <v/>
      </c>
      <c r="I22" s="814" t="str">
        <f>IF('(入力順➀)基本情報入力シート'!I43="","",'(入力順➀)基本情報入力シート'!I43)</f>
        <v/>
      </c>
      <c r="J22" s="814" t="str">
        <f>IF('(入力順➀)基本情報入力シート'!J43="","",'(入力順➀)基本情報入力シート'!J43)</f>
        <v/>
      </c>
      <c r="K22" s="814" t="str">
        <f>IF('(入力順➀)基本情報入力シート'!K43="","",'(入力順➀)基本情報入力シート'!K43)</f>
        <v/>
      </c>
      <c r="L22" s="850" t="str">
        <f>IF('(入力順➀)基本情報入力シート'!L43="","",'(入力順➀)基本情報入力シート'!L43)</f>
        <v/>
      </c>
      <c r="M22" s="815" t="str">
        <f>IF('(入力順➀)基本情報入力シート'!M43="","",'(入力順➀)基本情報入力シート'!M43)</f>
        <v/>
      </c>
      <c r="N22" s="815" t="str">
        <f>IF('(入力順➀)基本情報入力シート'!R43="","",'(入力順➀)基本情報入力シート'!R43)</f>
        <v/>
      </c>
      <c r="O22" s="815" t="str">
        <f>IF('(入力順➀)基本情報入力シート'!W43="","",'(入力順➀)基本情報入力シート'!W43)</f>
        <v/>
      </c>
      <c r="P22" s="812" t="str">
        <f>IF('(入力順➀)基本情報入力シート'!X43="","",'(入力順➀)基本情報入力シート'!X43)</f>
        <v/>
      </c>
      <c r="Q22" s="816" t="str">
        <f>IF('(入力順➀)基本情報入力シート'!Y43="","",'(入力順➀)基本情報入力シート'!Y43)</f>
        <v/>
      </c>
      <c r="R22" s="817"/>
      <c r="S22" s="818" t="str">
        <f>IF(B22="×","",IF('(入力順➀)基本情報入力シート'!AB43="","",'(入力順➀)基本情報入力シート'!AB43))</f>
        <v/>
      </c>
      <c r="T22" s="819" t="str">
        <f>IF(B22="×","",IF('(入力順➀)基本情報入力シート'!AA43="","",'(入力順➀)基本情報入力シート'!AA43))</f>
        <v/>
      </c>
      <c r="U22" s="820" t="str">
        <f>IF(B22="×","",IF(Q22="","",VLOOKUP(Q22,【参考】数式用2!$A$3:$C$36,3,FALSE)))</f>
        <v/>
      </c>
      <c r="V22" s="821" t="s">
        <v>201</v>
      </c>
      <c r="W22" s="822">
        <v>4</v>
      </c>
      <c r="X22" s="823" t="s">
        <v>202</v>
      </c>
      <c r="Y22" s="824"/>
      <c r="Z22" s="825" t="s">
        <v>203</v>
      </c>
      <c r="AA22" s="826">
        <v>4</v>
      </c>
      <c r="AB22" s="827" t="s">
        <v>202</v>
      </c>
      <c r="AC22" s="828"/>
      <c r="AD22" s="827" t="s">
        <v>204</v>
      </c>
      <c r="AE22" s="829" t="s">
        <v>205</v>
      </c>
      <c r="AF22" s="830" t="str">
        <f t="shared" si="2"/>
        <v/>
      </c>
      <c r="AG22" s="831" t="s">
        <v>206</v>
      </c>
      <c r="AH22" s="832" t="str">
        <f t="shared" si="0"/>
        <v/>
      </c>
      <c r="AI22" s="833"/>
      <c r="AJ22" s="834"/>
      <c r="AK22" s="833"/>
      <c r="AL22" s="834"/>
    </row>
    <row r="23" spans="1:38" ht="36.75" customHeight="1">
      <c r="A23" s="812">
        <f t="shared" si="1"/>
        <v>12</v>
      </c>
      <c r="B23" s="817"/>
      <c r="C23" s="813" t="str">
        <f>IF('(入力順➀)基本情報入力シート'!C44="","",'(入力順➀)基本情報入力シート'!C44)</f>
        <v/>
      </c>
      <c r="D23" s="814" t="str">
        <f>IF('(入力順➀)基本情報入力シート'!D44="","",'(入力順➀)基本情報入力シート'!D44)</f>
        <v/>
      </c>
      <c r="E23" s="814" t="str">
        <f>IF('(入力順➀)基本情報入力シート'!E44="","",'(入力順➀)基本情報入力シート'!E44)</f>
        <v/>
      </c>
      <c r="F23" s="814" t="str">
        <f>IF('(入力順➀)基本情報入力シート'!F44="","",'(入力順➀)基本情報入力シート'!F44)</f>
        <v/>
      </c>
      <c r="G23" s="814" t="str">
        <f>IF('(入力順➀)基本情報入力シート'!G44="","",'(入力順➀)基本情報入力シート'!G44)</f>
        <v/>
      </c>
      <c r="H23" s="814" t="str">
        <f>IF('(入力順➀)基本情報入力シート'!H44="","",'(入力順➀)基本情報入力シート'!H44)</f>
        <v/>
      </c>
      <c r="I23" s="814" t="str">
        <f>IF('(入力順➀)基本情報入力シート'!I44="","",'(入力順➀)基本情報入力シート'!I44)</f>
        <v/>
      </c>
      <c r="J23" s="814" t="str">
        <f>IF('(入力順➀)基本情報入力シート'!J44="","",'(入力順➀)基本情報入力シート'!J44)</f>
        <v/>
      </c>
      <c r="K23" s="814" t="str">
        <f>IF('(入力順➀)基本情報入力シート'!K44="","",'(入力順➀)基本情報入力シート'!K44)</f>
        <v/>
      </c>
      <c r="L23" s="850" t="str">
        <f>IF('(入力順➀)基本情報入力シート'!L44="","",'(入力順➀)基本情報入力シート'!L44)</f>
        <v/>
      </c>
      <c r="M23" s="815" t="str">
        <f>IF('(入力順➀)基本情報入力シート'!M44="","",'(入力順➀)基本情報入力シート'!M44)</f>
        <v/>
      </c>
      <c r="N23" s="815" t="str">
        <f>IF('(入力順➀)基本情報入力シート'!R44="","",'(入力順➀)基本情報入力シート'!R44)</f>
        <v/>
      </c>
      <c r="O23" s="815" t="str">
        <f>IF('(入力順➀)基本情報入力シート'!W44="","",'(入力順➀)基本情報入力シート'!W44)</f>
        <v/>
      </c>
      <c r="P23" s="812" t="str">
        <f>IF('(入力順➀)基本情報入力シート'!X44="","",'(入力順➀)基本情報入力シート'!X44)</f>
        <v/>
      </c>
      <c r="Q23" s="816" t="str">
        <f>IF('(入力順➀)基本情報入力シート'!Y44="","",'(入力順➀)基本情報入力シート'!Y44)</f>
        <v/>
      </c>
      <c r="R23" s="817"/>
      <c r="S23" s="818" t="str">
        <f>IF(B23="×","",IF('(入力順➀)基本情報入力シート'!AB44="","",'(入力順➀)基本情報入力シート'!AB44))</f>
        <v/>
      </c>
      <c r="T23" s="819" t="str">
        <f>IF(B23="×","",IF('(入力順➀)基本情報入力シート'!AA44="","",'(入力順➀)基本情報入力シート'!AA44))</f>
        <v/>
      </c>
      <c r="U23" s="820" t="str">
        <f>IF(B23="×","",IF(Q23="","",VLOOKUP(Q23,【参考】数式用2!$A$3:$C$36,3,FALSE)))</f>
        <v/>
      </c>
      <c r="V23" s="821" t="s">
        <v>201</v>
      </c>
      <c r="W23" s="822">
        <v>4</v>
      </c>
      <c r="X23" s="823" t="s">
        <v>202</v>
      </c>
      <c r="Y23" s="824"/>
      <c r="Z23" s="825" t="s">
        <v>203</v>
      </c>
      <c r="AA23" s="826">
        <v>4</v>
      </c>
      <c r="AB23" s="827" t="s">
        <v>202</v>
      </c>
      <c r="AC23" s="828"/>
      <c r="AD23" s="827" t="s">
        <v>204</v>
      </c>
      <c r="AE23" s="829" t="s">
        <v>205</v>
      </c>
      <c r="AF23" s="830" t="str">
        <f t="shared" si="2"/>
        <v/>
      </c>
      <c r="AG23" s="831" t="s">
        <v>206</v>
      </c>
      <c r="AH23" s="832" t="str">
        <f t="shared" si="0"/>
        <v/>
      </c>
      <c r="AI23" s="833"/>
      <c r="AJ23" s="834"/>
      <c r="AK23" s="833"/>
      <c r="AL23" s="834"/>
    </row>
    <row r="24" spans="1:38" ht="36.75" customHeight="1">
      <c r="A24" s="812">
        <f t="shared" si="1"/>
        <v>13</v>
      </c>
      <c r="B24" s="817"/>
      <c r="C24" s="813" t="str">
        <f>IF('(入力順➀)基本情報入力シート'!C45="","",'(入力順➀)基本情報入力シート'!C45)</f>
        <v/>
      </c>
      <c r="D24" s="814" t="str">
        <f>IF('(入力順➀)基本情報入力シート'!D45="","",'(入力順➀)基本情報入力シート'!D45)</f>
        <v/>
      </c>
      <c r="E24" s="814" t="str">
        <f>IF('(入力順➀)基本情報入力シート'!E45="","",'(入力順➀)基本情報入力シート'!E45)</f>
        <v/>
      </c>
      <c r="F24" s="814" t="str">
        <f>IF('(入力順➀)基本情報入力シート'!F45="","",'(入力順➀)基本情報入力シート'!F45)</f>
        <v/>
      </c>
      <c r="G24" s="814" t="str">
        <f>IF('(入力順➀)基本情報入力シート'!G45="","",'(入力順➀)基本情報入力シート'!G45)</f>
        <v/>
      </c>
      <c r="H24" s="814" t="str">
        <f>IF('(入力順➀)基本情報入力シート'!H45="","",'(入力順➀)基本情報入力シート'!H45)</f>
        <v/>
      </c>
      <c r="I24" s="814" t="str">
        <f>IF('(入力順➀)基本情報入力シート'!I45="","",'(入力順➀)基本情報入力シート'!I45)</f>
        <v/>
      </c>
      <c r="J24" s="814" t="str">
        <f>IF('(入力順➀)基本情報入力シート'!J45="","",'(入力順➀)基本情報入力シート'!J45)</f>
        <v/>
      </c>
      <c r="K24" s="814" t="str">
        <f>IF('(入力順➀)基本情報入力シート'!K45="","",'(入力順➀)基本情報入力シート'!K45)</f>
        <v/>
      </c>
      <c r="L24" s="850" t="str">
        <f>IF('(入力順➀)基本情報入力シート'!L45="","",'(入力順➀)基本情報入力シート'!L45)</f>
        <v/>
      </c>
      <c r="M24" s="815" t="str">
        <f>IF('(入力順➀)基本情報入力シート'!M45="","",'(入力順➀)基本情報入力シート'!M45)</f>
        <v/>
      </c>
      <c r="N24" s="815" t="str">
        <f>IF('(入力順➀)基本情報入力シート'!R45="","",'(入力順➀)基本情報入力シート'!R45)</f>
        <v/>
      </c>
      <c r="O24" s="815" t="str">
        <f>IF('(入力順➀)基本情報入力シート'!W45="","",'(入力順➀)基本情報入力シート'!W45)</f>
        <v/>
      </c>
      <c r="P24" s="812" t="str">
        <f>IF('(入力順➀)基本情報入力シート'!X45="","",'(入力順➀)基本情報入力シート'!X45)</f>
        <v/>
      </c>
      <c r="Q24" s="816" t="str">
        <f>IF('(入力順➀)基本情報入力シート'!Y45="","",'(入力順➀)基本情報入力シート'!Y45)</f>
        <v/>
      </c>
      <c r="R24" s="817"/>
      <c r="S24" s="818" t="str">
        <f>IF(B24="×","",IF('(入力順➀)基本情報入力シート'!AB45="","",'(入力順➀)基本情報入力シート'!AB45))</f>
        <v/>
      </c>
      <c r="T24" s="819" t="str">
        <f>IF(B24="×","",IF('(入力順➀)基本情報入力シート'!AA45="","",'(入力順➀)基本情報入力シート'!AA45))</f>
        <v/>
      </c>
      <c r="U24" s="820" t="str">
        <f>IF(B24="×","",IF(Q24="","",VLOOKUP(Q24,【参考】数式用2!$A$3:$C$36,3,FALSE)))</f>
        <v/>
      </c>
      <c r="V24" s="821" t="s">
        <v>201</v>
      </c>
      <c r="W24" s="822">
        <v>4</v>
      </c>
      <c r="X24" s="823" t="s">
        <v>202</v>
      </c>
      <c r="Y24" s="824"/>
      <c r="Z24" s="825" t="s">
        <v>203</v>
      </c>
      <c r="AA24" s="826">
        <v>4</v>
      </c>
      <c r="AB24" s="827" t="s">
        <v>202</v>
      </c>
      <c r="AC24" s="828"/>
      <c r="AD24" s="827" t="s">
        <v>204</v>
      </c>
      <c r="AE24" s="829" t="s">
        <v>205</v>
      </c>
      <c r="AF24" s="830" t="str">
        <f t="shared" si="2"/>
        <v/>
      </c>
      <c r="AG24" s="831" t="s">
        <v>206</v>
      </c>
      <c r="AH24" s="832" t="str">
        <f t="shared" si="0"/>
        <v/>
      </c>
      <c r="AI24" s="833"/>
      <c r="AJ24" s="834"/>
      <c r="AK24" s="833"/>
      <c r="AL24" s="834"/>
    </row>
    <row r="25" spans="1:38" ht="36.75" customHeight="1">
      <c r="A25" s="812">
        <f t="shared" si="1"/>
        <v>14</v>
      </c>
      <c r="B25" s="817"/>
      <c r="C25" s="813" t="str">
        <f>IF('(入力順➀)基本情報入力シート'!C46="","",'(入力順➀)基本情報入力シート'!C46)</f>
        <v/>
      </c>
      <c r="D25" s="814" t="str">
        <f>IF('(入力順➀)基本情報入力シート'!D46="","",'(入力順➀)基本情報入力シート'!D46)</f>
        <v/>
      </c>
      <c r="E25" s="814" t="str">
        <f>IF('(入力順➀)基本情報入力シート'!E46="","",'(入力順➀)基本情報入力シート'!E46)</f>
        <v/>
      </c>
      <c r="F25" s="814" t="str">
        <f>IF('(入力順➀)基本情報入力シート'!F46="","",'(入力順➀)基本情報入力シート'!F46)</f>
        <v/>
      </c>
      <c r="G25" s="814" t="str">
        <f>IF('(入力順➀)基本情報入力シート'!G46="","",'(入力順➀)基本情報入力シート'!G46)</f>
        <v/>
      </c>
      <c r="H25" s="814" t="str">
        <f>IF('(入力順➀)基本情報入力シート'!H46="","",'(入力順➀)基本情報入力シート'!H46)</f>
        <v/>
      </c>
      <c r="I25" s="814" t="str">
        <f>IF('(入力順➀)基本情報入力シート'!I46="","",'(入力順➀)基本情報入力シート'!I46)</f>
        <v/>
      </c>
      <c r="J25" s="814" t="str">
        <f>IF('(入力順➀)基本情報入力シート'!J46="","",'(入力順➀)基本情報入力シート'!J46)</f>
        <v/>
      </c>
      <c r="K25" s="814" t="str">
        <f>IF('(入力順➀)基本情報入力シート'!K46="","",'(入力順➀)基本情報入力シート'!K46)</f>
        <v/>
      </c>
      <c r="L25" s="850" t="str">
        <f>IF('(入力順➀)基本情報入力シート'!L46="","",'(入力順➀)基本情報入力シート'!L46)</f>
        <v/>
      </c>
      <c r="M25" s="815" t="str">
        <f>IF('(入力順➀)基本情報入力シート'!M46="","",'(入力順➀)基本情報入力シート'!M46)</f>
        <v/>
      </c>
      <c r="N25" s="815" t="str">
        <f>IF('(入力順➀)基本情報入力シート'!R46="","",'(入力順➀)基本情報入力シート'!R46)</f>
        <v/>
      </c>
      <c r="O25" s="815" t="str">
        <f>IF('(入力順➀)基本情報入力シート'!W46="","",'(入力順➀)基本情報入力シート'!W46)</f>
        <v/>
      </c>
      <c r="P25" s="812" t="str">
        <f>IF('(入力順➀)基本情報入力シート'!X46="","",'(入力順➀)基本情報入力シート'!X46)</f>
        <v/>
      </c>
      <c r="Q25" s="816" t="str">
        <f>IF('(入力順➀)基本情報入力シート'!Y46="","",'(入力順➀)基本情報入力シート'!Y46)</f>
        <v/>
      </c>
      <c r="R25" s="817"/>
      <c r="S25" s="818" t="str">
        <f>IF(B25="×","",IF('(入力順➀)基本情報入力シート'!AB46="","",'(入力順➀)基本情報入力シート'!AB46))</f>
        <v/>
      </c>
      <c r="T25" s="819" t="str">
        <f>IF(B25="×","",IF('(入力順➀)基本情報入力シート'!AA46="","",'(入力順➀)基本情報入力シート'!AA46))</f>
        <v/>
      </c>
      <c r="U25" s="820" t="str">
        <f>IF(B25="×","",IF(Q25="","",VLOOKUP(Q25,【参考】数式用2!$A$3:$C$36,3,FALSE)))</f>
        <v/>
      </c>
      <c r="V25" s="821" t="s">
        <v>201</v>
      </c>
      <c r="W25" s="822">
        <v>4</v>
      </c>
      <c r="X25" s="823" t="s">
        <v>202</v>
      </c>
      <c r="Y25" s="824"/>
      <c r="Z25" s="825" t="s">
        <v>203</v>
      </c>
      <c r="AA25" s="826">
        <v>4</v>
      </c>
      <c r="AB25" s="827" t="s">
        <v>202</v>
      </c>
      <c r="AC25" s="828"/>
      <c r="AD25" s="827" t="s">
        <v>204</v>
      </c>
      <c r="AE25" s="829" t="s">
        <v>205</v>
      </c>
      <c r="AF25" s="830" t="str">
        <f t="shared" si="2"/>
        <v/>
      </c>
      <c r="AG25" s="831" t="s">
        <v>206</v>
      </c>
      <c r="AH25" s="832" t="str">
        <f t="shared" si="0"/>
        <v/>
      </c>
      <c r="AI25" s="833"/>
      <c r="AJ25" s="834"/>
      <c r="AK25" s="833"/>
      <c r="AL25" s="834"/>
    </row>
    <row r="26" spans="1:38" ht="36.75" customHeight="1">
      <c r="A26" s="812">
        <f t="shared" si="1"/>
        <v>15</v>
      </c>
      <c r="B26" s="817"/>
      <c r="C26" s="813" t="str">
        <f>IF('(入力順➀)基本情報入力シート'!C47="","",'(入力順➀)基本情報入力シート'!C47)</f>
        <v/>
      </c>
      <c r="D26" s="814" t="str">
        <f>IF('(入力順➀)基本情報入力シート'!D47="","",'(入力順➀)基本情報入力シート'!D47)</f>
        <v/>
      </c>
      <c r="E26" s="814" t="str">
        <f>IF('(入力順➀)基本情報入力シート'!E47="","",'(入力順➀)基本情報入力シート'!E47)</f>
        <v/>
      </c>
      <c r="F26" s="814" t="str">
        <f>IF('(入力順➀)基本情報入力シート'!F47="","",'(入力順➀)基本情報入力シート'!F47)</f>
        <v/>
      </c>
      <c r="G26" s="814" t="str">
        <f>IF('(入力順➀)基本情報入力シート'!G47="","",'(入力順➀)基本情報入力シート'!G47)</f>
        <v/>
      </c>
      <c r="H26" s="814" t="str">
        <f>IF('(入力順➀)基本情報入力シート'!H47="","",'(入力順➀)基本情報入力シート'!H47)</f>
        <v/>
      </c>
      <c r="I26" s="814" t="str">
        <f>IF('(入力順➀)基本情報入力シート'!I47="","",'(入力順➀)基本情報入力シート'!I47)</f>
        <v/>
      </c>
      <c r="J26" s="814" t="str">
        <f>IF('(入力順➀)基本情報入力シート'!J47="","",'(入力順➀)基本情報入力シート'!J47)</f>
        <v/>
      </c>
      <c r="K26" s="814" t="str">
        <f>IF('(入力順➀)基本情報入力シート'!K47="","",'(入力順➀)基本情報入力シート'!K47)</f>
        <v/>
      </c>
      <c r="L26" s="850" t="str">
        <f>IF('(入力順➀)基本情報入力シート'!L47="","",'(入力順➀)基本情報入力シート'!L47)</f>
        <v/>
      </c>
      <c r="M26" s="815" t="str">
        <f>IF('(入力順➀)基本情報入力シート'!M47="","",'(入力順➀)基本情報入力シート'!M47)</f>
        <v/>
      </c>
      <c r="N26" s="815" t="str">
        <f>IF('(入力順➀)基本情報入力シート'!R47="","",'(入力順➀)基本情報入力シート'!R47)</f>
        <v/>
      </c>
      <c r="O26" s="815" t="str">
        <f>IF('(入力順➀)基本情報入力シート'!W47="","",'(入力順➀)基本情報入力シート'!W47)</f>
        <v/>
      </c>
      <c r="P26" s="812" t="str">
        <f>IF('(入力順➀)基本情報入力シート'!X47="","",'(入力順➀)基本情報入力シート'!X47)</f>
        <v/>
      </c>
      <c r="Q26" s="816" t="str">
        <f>IF('(入力順➀)基本情報入力シート'!Y47="","",'(入力順➀)基本情報入力シート'!Y47)</f>
        <v/>
      </c>
      <c r="R26" s="817"/>
      <c r="S26" s="818" t="str">
        <f>IF(B26="×","",IF('(入力順➀)基本情報入力シート'!AB47="","",'(入力順➀)基本情報入力シート'!AB47))</f>
        <v/>
      </c>
      <c r="T26" s="819" t="str">
        <f>IF(B26="×","",IF('(入力順➀)基本情報入力シート'!AA47="","",'(入力順➀)基本情報入力シート'!AA47))</f>
        <v/>
      </c>
      <c r="U26" s="820" t="str">
        <f>IF(B26="×","",IF(Q26="","",VLOOKUP(Q26,【参考】数式用2!$A$3:$C$36,3,FALSE)))</f>
        <v/>
      </c>
      <c r="V26" s="821" t="s">
        <v>201</v>
      </c>
      <c r="W26" s="822">
        <v>4</v>
      </c>
      <c r="X26" s="823" t="s">
        <v>202</v>
      </c>
      <c r="Y26" s="824"/>
      <c r="Z26" s="825" t="s">
        <v>203</v>
      </c>
      <c r="AA26" s="826">
        <v>4</v>
      </c>
      <c r="AB26" s="827" t="s">
        <v>202</v>
      </c>
      <c r="AC26" s="828"/>
      <c r="AD26" s="827" t="s">
        <v>204</v>
      </c>
      <c r="AE26" s="829" t="s">
        <v>205</v>
      </c>
      <c r="AF26" s="830" t="str">
        <f t="shared" si="2"/>
        <v/>
      </c>
      <c r="AG26" s="831" t="s">
        <v>206</v>
      </c>
      <c r="AH26" s="832" t="str">
        <f t="shared" si="0"/>
        <v/>
      </c>
      <c r="AI26" s="833"/>
      <c r="AJ26" s="834"/>
      <c r="AK26" s="833"/>
      <c r="AL26" s="834"/>
    </row>
    <row r="27" spans="1:38" ht="36.75" customHeight="1">
      <c r="A27" s="812">
        <f t="shared" si="1"/>
        <v>16</v>
      </c>
      <c r="B27" s="817"/>
      <c r="C27" s="813" t="str">
        <f>IF('(入力順➀)基本情報入力シート'!C48="","",'(入力順➀)基本情報入力シート'!C48)</f>
        <v/>
      </c>
      <c r="D27" s="814" t="str">
        <f>IF('(入力順➀)基本情報入力シート'!D48="","",'(入力順➀)基本情報入力シート'!D48)</f>
        <v/>
      </c>
      <c r="E27" s="814" t="str">
        <f>IF('(入力順➀)基本情報入力シート'!E48="","",'(入力順➀)基本情報入力シート'!E48)</f>
        <v/>
      </c>
      <c r="F27" s="814" t="str">
        <f>IF('(入力順➀)基本情報入力シート'!F48="","",'(入力順➀)基本情報入力シート'!F48)</f>
        <v/>
      </c>
      <c r="G27" s="814" t="str">
        <f>IF('(入力順➀)基本情報入力シート'!G48="","",'(入力順➀)基本情報入力シート'!G48)</f>
        <v/>
      </c>
      <c r="H27" s="814" t="str">
        <f>IF('(入力順➀)基本情報入力シート'!H48="","",'(入力順➀)基本情報入力シート'!H48)</f>
        <v/>
      </c>
      <c r="I27" s="814" t="str">
        <f>IF('(入力順➀)基本情報入力シート'!I48="","",'(入力順➀)基本情報入力シート'!I48)</f>
        <v/>
      </c>
      <c r="J27" s="814" t="str">
        <f>IF('(入力順➀)基本情報入力シート'!J48="","",'(入力順➀)基本情報入力シート'!J48)</f>
        <v/>
      </c>
      <c r="K27" s="814" t="str">
        <f>IF('(入力順➀)基本情報入力シート'!K48="","",'(入力順➀)基本情報入力シート'!K48)</f>
        <v/>
      </c>
      <c r="L27" s="850" t="str">
        <f>IF('(入力順➀)基本情報入力シート'!L48="","",'(入力順➀)基本情報入力シート'!L48)</f>
        <v/>
      </c>
      <c r="M27" s="815" t="str">
        <f>IF('(入力順➀)基本情報入力シート'!M48="","",'(入力順➀)基本情報入力シート'!M48)</f>
        <v/>
      </c>
      <c r="N27" s="815" t="str">
        <f>IF('(入力順➀)基本情報入力シート'!R48="","",'(入力順➀)基本情報入力シート'!R48)</f>
        <v/>
      </c>
      <c r="O27" s="815" t="str">
        <f>IF('(入力順➀)基本情報入力シート'!W48="","",'(入力順➀)基本情報入力シート'!W48)</f>
        <v/>
      </c>
      <c r="P27" s="812" t="str">
        <f>IF('(入力順➀)基本情報入力シート'!X48="","",'(入力順➀)基本情報入力シート'!X48)</f>
        <v/>
      </c>
      <c r="Q27" s="816" t="str">
        <f>IF('(入力順➀)基本情報入力シート'!Y48="","",'(入力順➀)基本情報入力シート'!Y48)</f>
        <v/>
      </c>
      <c r="R27" s="817"/>
      <c r="S27" s="818" t="str">
        <f>IF(B27="×","",IF('(入力順➀)基本情報入力シート'!AB48="","",'(入力順➀)基本情報入力シート'!AB48))</f>
        <v/>
      </c>
      <c r="T27" s="819" t="str">
        <f>IF(B27="×","",IF('(入力順➀)基本情報入力シート'!AA48="","",'(入力順➀)基本情報入力シート'!AA48))</f>
        <v/>
      </c>
      <c r="U27" s="820" t="str">
        <f>IF(B27="×","",IF(Q27="","",VLOOKUP(Q27,【参考】数式用2!$A$3:$C$36,3,FALSE)))</f>
        <v/>
      </c>
      <c r="V27" s="821" t="s">
        <v>201</v>
      </c>
      <c r="W27" s="822">
        <v>4</v>
      </c>
      <c r="X27" s="823" t="s">
        <v>202</v>
      </c>
      <c r="Y27" s="824"/>
      <c r="Z27" s="825" t="s">
        <v>203</v>
      </c>
      <c r="AA27" s="826">
        <v>4</v>
      </c>
      <c r="AB27" s="827" t="s">
        <v>202</v>
      </c>
      <c r="AC27" s="828"/>
      <c r="AD27" s="827" t="s">
        <v>204</v>
      </c>
      <c r="AE27" s="829" t="s">
        <v>205</v>
      </c>
      <c r="AF27" s="830" t="str">
        <f t="shared" si="2"/>
        <v/>
      </c>
      <c r="AG27" s="831" t="s">
        <v>206</v>
      </c>
      <c r="AH27" s="832" t="str">
        <f t="shared" si="0"/>
        <v/>
      </c>
      <c r="AI27" s="833"/>
      <c r="AJ27" s="834"/>
      <c r="AK27" s="833"/>
      <c r="AL27" s="834"/>
    </row>
    <row r="28" spans="1:38" ht="36.75" customHeight="1">
      <c r="A28" s="812">
        <f t="shared" si="1"/>
        <v>17</v>
      </c>
      <c r="B28" s="817"/>
      <c r="C28" s="813" t="str">
        <f>IF('(入力順➀)基本情報入力シート'!C49="","",'(入力順➀)基本情報入力シート'!C49)</f>
        <v/>
      </c>
      <c r="D28" s="814" t="str">
        <f>IF('(入力順➀)基本情報入力シート'!D49="","",'(入力順➀)基本情報入力シート'!D49)</f>
        <v/>
      </c>
      <c r="E28" s="814" t="str">
        <f>IF('(入力順➀)基本情報入力シート'!E49="","",'(入力順➀)基本情報入力シート'!E49)</f>
        <v/>
      </c>
      <c r="F28" s="814" t="str">
        <f>IF('(入力順➀)基本情報入力シート'!F49="","",'(入力順➀)基本情報入力シート'!F49)</f>
        <v/>
      </c>
      <c r="G28" s="814" t="str">
        <f>IF('(入力順➀)基本情報入力シート'!G49="","",'(入力順➀)基本情報入力シート'!G49)</f>
        <v/>
      </c>
      <c r="H28" s="814" t="str">
        <f>IF('(入力順➀)基本情報入力シート'!H49="","",'(入力順➀)基本情報入力シート'!H49)</f>
        <v/>
      </c>
      <c r="I28" s="814" t="str">
        <f>IF('(入力順➀)基本情報入力シート'!I49="","",'(入力順➀)基本情報入力シート'!I49)</f>
        <v/>
      </c>
      <c r="J28" s="814" t="str">
        <f>IF('(入力順➀)基本情報入力シート'!J49="","",'(入力順➀)基本情報入力シート'!J49)</f>
        <v/>
      </c>
      <c r="K28" s="814" t="str">
        <f>IF('(入力順➀)基本情報入力シート'!K49="","",'(入力順➀)基本情報入力シート'!K49)</f>
        <v/>
      </c>
      <c r="L28" s="850" t="str">
        <f>IF('(入力順➀)基本情報入力シート'!L49="","",'(入力順➀)基本情報入力シート'!L49)</f>
        <v/>
      </c>
      <c r="M28" s="815" t="str">
        <f>IF('(入力順➀)基本情報入力シート'!M49="","",'(入力順➀)基本情報入力シート'!M49)</f>
        <v/>
      </c>
      <c r="N28" s="815" t="str">
        <f>IF('(入力順➀)基本情報入力シート'!R49="","",'(入力順➀)基本情報入力シート'!R49)</f>
        <v/>
      </c>
      <c r="O28" s="815" t="str">
        <f>IF('(入力順➀)基本情報入力シート'!W49="","",'(入力順➀)基本情報入力シート'!W49)</f>
        <v/>
      </c>
      <c r="P28" s="812" t="str">
        <f>IF('(入力順➀)基本情報入力シート'!X49="","",'(入力順➀)基本情報入力シート'!X49)</f>
        <v/>
      </c>
      <c r="Q28" s="816" t="str">
        <f>IF('(入力順➀)基本情報入力シート'!Y49="","",'(入力順➀)基本情報入力シート'!Y49)</f>
        <v/>
      </c>
      <c r="R28" s="817"/>
      <c r="S28" s="818" t="str">
        <f>IF(B28="×","",IF('(入力順➀)基本情報入力シート'!AB49="","",'(入力順➀)基本情報入力シート'!AB49))</f>
        <v/>
      </c>
      <c r="T28" s="819" t="str">
        <f>IF(B28="×","",IF('(入力順➀)基本情報入力シート'!AA49="","",'(入力順➀)基本情報入力シート'!AA49))</f>
        <v/>
      </c>
      <c r="U28" s="820" t="str">
        <f>IF(B28="×","",IF(Q28="","",VLOOKUP(Q28,【参考】数式用2!$A$3:$C$36,3,FALSE)))</f>
        <v/>
      </c>
      <c r="V28" s="821" t="s">
        <v>201</v>
      </c>
      <c r="W28" s="822">
        <v>4</v>
      </c>
      <c r="X28" s="823" t="s">
        <v>202</v>
      </c>
      <c r="Y28" s="824"/>
      <c r="Z28" s="825" t="s">
        <v>203</v>
      </c>
      <c r="AA28" s="826">
        <v>4</v>
      </c>
      <c r="AB28" s="827" t="s">
        <v>202</v>
      </c>
      <c r="AC28" s="828"/>
      <c r="AD28" s="827" t="s">
        <v>204</v>
      </c>
      <c r="AE28" s="829" t="s">
        <v>205</v>
      </c>
      <c r="AF28" s="830" t="str">
        <f t="shared" si="2"/>
        <v/>
      </c>
      <c r="AG28" s="831" t="s">
        <v>206</v>
      </c>
      <c r="AH28" s="832" t="str">
        <f t="shared" si="0"/>
        <v/>
      </c>
      <c r="AI28" s="833"/>
      <c r="AJ28" s="834"/>
      <c r="AK28" s="833"/>
      <c r="AL28" s="834"/>
    </row>
    <row r="29" spans="1:38" ht="36.75" customHeight="1">
      <c r="A29" s="812">
        <f t="shared" si="1"/>
        <v>18</v>
      </c>
      <c r="B29" s="817"/>
      <c r="C29" s="813" t="str">
        <f>IF('(入力順➀)基本情報入力シート'!C50="","",'(入力順➀)基本情報入力シート'!C50)</f>
        <v/>
      </c>
      <c r="D29" s="814" t="str">
        <f>IF('(入力順➀)基本情報入力シート'!D50="","",'(入力順➀)基本情報入力シート'!D50)</f>
        <v/>
      </c>
      <c r="E29" s="814" t="str">
        <f>IF('(入力順➀)基本情報入力シート'!E50="","",'(入力順➀)基本情報入力シート'!E50)</f>
        <v/>
      </c>
      <c r="F29" s="814" t="str">
        <f>IF('(入力順➀)基本情報入力シート'!F50="","",'(入力順➀)基本情報入力シート'!F50)</f>
        <v/>
      </c>
      <c r="G29" s="814" t="str">
        <f>IF('(入力順➀)基本情報入力シート'!G50="","",'(入力順➀)基本情報入力シート'!G50)</f>
        <v/>
      </c>
      <c r="H29" s="814" t="str">
        <f>IF('(入力順➀)基本情報入力シート'!H50="","",'(入力順➀)基本情報入力シート'!H50)</f>
        <v/>
      </c>
      <c r="I29" s="814" t="str">
        <f>IF('(入力順➀)基本情報入力シート'!I50="","",'(入力順➀)基本情報入力シート'!I50)</f>
        <v/>
      </c>
      <c r="J29" s="814" t="str">
        <f>IF('(入力順➀)基本情報入力シート'!J50="","",'(入力順➀)基本情報入力シート'!J50)</f>
        <v/>
      </c>
      <c r="K29" s="814" t="str">
        <f>IF('(入力順➀)基本情報入力シート'!K50="","",'(入力順➀)基本情報入力シート'!K50)</f>
        <v/>
      </c>
      <c r="L29" s="850" t="str">
        <f>IF('(入力順➀)基本情報入力シート'!L50="","",'(入力順➀)基本情報入力シート'!L50)</f>
        <v/>
      </c>
      <c r="M29" s="815" t="str">
        <f>IF('(入力順➀)基本情報入力シート'!M50="","",'(入力順➀)基本情報入力シート'!M50)</f>
        <v/>
      </c>
      <c r="N29" s="815" t="str">
        <f>IF('(入力順➀)基本情報入力シート'!R50="","",'(入力順➀)基本情報入力シート'!R50)</f>
        <v/>
      </c>
      <c r="O29" s="815" t="str">
        <f>IF('(入力順➀)基本情報入力シート'!W50="","",'(入力順➀)基本情報入力シート'!W50)</f>
        <v/>
      </c>
      <c r="P29" s="812" t="str">
        <f>IF('(入力順➀)基本情報入力シート'!X50="","",'(入力順➀)基本情報入力シート'!X50)</f>
        <v/>
      </c>
      <c r="Q29" s="816" t="str">
        <f>IF('(入力順➀)基本情報入力シート'!Y50="","",'(入力順➀)基本情報入力シート'!Y50)</f>
        <v/>
      </c>
      <c r="R29" s="817"/>
      <c r="S29" s="818" t="str">
        <f>IF(B29="×","",IF('(入力順➀)基本情報入力シート'!AB50="","",'(入力順➀)基本情報入力シート'!AB50))</f>
        <v/>
      </c>
      <c r="T29" s="819" t="str">
        <f>IF(B29="×","",IF('(入力順➀)基本情報入力シート'!AA50="","",'(入力順➀)基本情報入力シート'!AA50))</f>
        <v/>
      </c>
      <c r="U29" s="820" t="str">
        <f>IF(B29="×","",IF(Q29="","",VLOOKUP(Q29,【参考】数式用2!$A$3:$C$36,3,FALSE)))</f>
        <v/>
      </c>
      <c r="V29" s="821" t="s">
        <v>201</v>
      </c>
      <c r="W29" s="822">
        <v>4</v>
      </c>
      <c r="X29" s="823" t="s">
        <v>202</v>
      </c>
      <c r="Y29" s="824"/>
      <c r="Z29" s="825" t="s">
        <v>203</v>
      </c>
      <c r="AA29" s="826">
        <v>4</v>
      </c>
      <c r="AB29" s="827" t="s">
        <v>202</v>
      </c>
      <c r="AC29" s="828"/>
      <c r="AD29" s="827" t="s">
        <v>204</v>
      </c>
      <c r="AE29" s="829" t="s">
        <v>205</v>
      </c>
      <c r="AF29" s="830" t="str">
        <f t="shared" si="2"/>
        <v/>
      </c>
      <c r="AG29" s="831" t="s">
        <v>206</v>
      </c>
      <c r="AH29" s="832" t="str">
        <f t="shared" si="0"/>
        <v/>
      </c>
      <c r="AI29" s="833"/>
      <c r="AJ29" s="834"/>
      <c r="AK29" s="833"/>
      <c r="AL29" s="834"/>
    </row>
    <row r="30" spans="1:38" ht="36.75" customHeight="1">
      <c r="A30" s="812">
        <f t="shared" si="1"/>
        <v>19</v>
      </c>
      <c r="B30" s="817"/>
      <c r="C30" s="813" t="str">
        <f>IF('(入力順➀)基本情報入力シート'!C51="","",'(入力順➀)基本情報入力シート'!C51)</f>
        <v/>
      </c>
      <c r="D30" s="814" t="str">
        <f>IF('(入力順➀)基本情報入力シート'!D51="","",'(入力順➀)基本情報入力シート'!D51)</f>
        <v/>
      </c>
      <c r="E30" s="814" t="str">
        <f>IF('(入力順➀)基本情報入力シート'!E51="","",'(入力順➀)基本情報入力シート'!E51)</f>
        <v/>
      </c>
      <c r="F30" s="814" t="str">
        <f>IF('(入力順➀)基本情報入力シート'!F51="","",'(入力順➀)基本情報入力シート'!F51)</f>
        <v/>
      </c>
      <c r="G30" s="814" t="str">
        <f>IF('(入力順➀)基本情報入力シート'!G51="","",'(入力順➀)基本情報入力シート'!G51)</f>
        <v/>
      </c>
      <c r="H30" s="814" t="str">
        <f>IF('(入力順➀)基本情報入力シート'!H51="","",'(入力順➀)基本情報入力シート'!H51)</f>
        <v/>
      </c>
      <c r="I30" s="814" t="str">
        <f>IF('(入力順➀)基本情報入力シート'!I51="","",'(入力順➀)基本情報入力シート'!I51)</f>
        <v/>
      </c>
      <c r="J30" s="814" t="str">
        <f>IF('(入力順➀)基本情報入力シート'!J51="","",'(入力順➀)基本情報入力シート'!J51)</f>
        <v/>
      </c>
      <c r="K30" s="814" t="str">
        <f>IF('(入力順➀)基本情報入力シート'!K51="","",'(入力順➀)基本情報入力シート'!K51)</f>
        <v/>
      </c>
      <c r="L30" s="850" t="str">
        <f>IF('(入力順➀)基本情報入力シート'!L51="","",'(入力順➀)基本情報入力シート'!L51)</f>
        <v/>
      </c>
      <c r="M30" s="815" t="str">
        <f>IF('(入力順➀)基本情報入力シート'!M51="","",'(入力順➀)基本情報入力シート'!M51)</f>
        <v/>
      </c>
      <c r="N30" s="815" t="str">
        <f>IF('(入力順➀)基本情報入力シート'!R51="","",'(入力順➀)基本情報入力シート'!R51)</f>
        <v/>
      </c>
      <c r="O30" s="815" t="str">
        <f>IF('(入力順➀)基本情報入力シート'!W51="","",'(入力順➀)基本情報入力シート'!W51)</f>
        <v/>
      </c>
      <c r="P30" s="812" t="str">
        <f>IF('(入力順➀)基本情報入力シート'!X51="","",'(入力順➀)基本情報入力シート'!X51)</f>
        <v/>
      </c>
      <c r="Q30" s="816" t="str">
        <f>IF('(入力順➀)基本情報入力シート'!Y51="","",'(入力順➀)基本情報入力シート'!Y51)</f>
        <v/>
      </c>
      <c r="R30" s="817"/>
      <c r="S30" s="818" t="str">
        <f>IF(B30="×","",IF('(入力順➀)基本情報入力シート'!AB51="","",'(入力順➀)基本情報入力シート'!AB51))</f>
        <v/>
      </c>
      <c r="T30" s="819" t="str">
        <f>IF(B30="×","",IF('(入力順➀)基本情報入力シート'!AA51="","",'(入力順➀)基本情報入力シート'!AA51))</f>
        <v/>
      </c>
      <c r="U30" s="820" t="str">
        <f>IF(B30="×","",IF(Q30="","",VLOOKUP(Q30,【参考】数式用2!$A$3:$C$36,3,FALSE)))</f>
        <v/>
      </c>
      <c r="V30" s="821" t="s">
        <v>201</v>
      </c>
      <c r="W30" s="822">
        <v>4</v>
      </c>
      <c r="X30" s="823" t="s">
        <v>202</v>
      </c>
      <c r="Y30" s="824"/>
      <c r="Z30" s="825" t="s">
        <v>203</v>
      </c>
      <c r="AA30" s="826">
        <v>4</v>
      </c>
      <c r="AB30" s="827" t="s">
        <v>202</v>
      </c>
      <c r="AC30" s="828"/>
      <c r="AD30" s="827" t="s">
        <v>204</v>
      </c>
      <c r="AE30" s="829" t="s">
        <v>205</v>
      </c>
      <c r="AF30" s="830" t="str">
        <f t="shared" si="2"/>
        <v/>
      </c>
      <c r="AG30" s="831" t="s">
        <v>206</v>
      </c>
      <c r="AH30" s="832" t="str">
        <f t="shared" si="0"/>
        <v/>
      </c>
      <c r="AI30" s="833"/>
      <c r="AJ30" s="834"/>
      <c r="AK30" s="833"/>
      <c r="AL30" s="834"/>
    </row>
    <row r="31" spans="1:38" ht="36.75" customHeight="1">
      <c r="A31" s="812">
        <f t="shared" si="1"/>
        <v>20</v>
      </c>
      <c r="B31" s="817"/>
      <c r="C31" s="813" t="str">
        <f>IF('(入力順➀)基本情報入力シート'!C52="","",'(入力順➀)基本情報入力シート'!C52)</f>
        <v/>
      </c>
      <c r="D31" s="814" t="str">
        <f>IF('(入力順➀)基本情報入力シート'!D52="","",'(入力順➀)基本情報入力シート'!D52)</f>
        <v/>
      </c>
      <c r="E31" s="814" t="str">
        <f>IF('(入力順➀)基本情報入力シート'!E52="","",'(入力順➀)基本情報入力シート'!E52)</f>
        <v/>
      </c>
      <c r="F31" s="814" t="str">
        <f>IF('(入力順➀)基本情報入力シート'!F52="","",'(入力順➀)基本情報入力シート'!F52)</f>
        <v/>
      </c>
      <c r="G31" s="814" t="str">
        <f>IF('(入力順➀)基本情報入力シート'!G52="","",'(入力順➀)基本情報入力シート'!G52)</f>
        <v/>
      </c>
      <c r="H31" s="814" t="str">
        <f>IF('(入力順➀)基本情報入力シート'!H52="","",'(入力順➀)基本情報入力シート'!H52)</f>
        <v/>
      </c>
      <c r="I31" s="814" t="str">
        <f>IF('(入力順➀)基本情報入力シート'!I52="","",'(入力順➀)基本情報入力シート'!I52)</f>
        <v/>
      </c>
      <c r="J31" s="814" t="str">
        <f>IF('(入力順➀)基本情報入力シート'!J52="","",'(入力順➀)基本情報入力シート'!J52)</f>
        <v/>
      </c>
      <c r="K31" s="814" t="str">
        <f>IF('(入力順➀)基本情報入力シート'!K52="","",'(入力順➀)基本情報入力シート'!K52)</f>
        <v/>
      </c>
      <c r="L31" s="850" t="str">
        <f>IF('(入力順➀)基本情報入力シート'!L52="","",'(入力順➀)基本情報入力シート'!L52)</f>
        <v/>
      </c>
      <c r="M31" s="815" t="str">
        <f>IF('(入力順➀)基本情報入力シート'!M52="","",'(入力順➀)基本情報入力シート'!M52)</f>
        <v/>
      </c>
      <c r="N31" s="815" t="str">
        <f>IF('(入力順➀)基本情報入力シート'!R52="","",'(入力順➀)基本情報入力シート'!R52)</f>
        <v/>
      </c>
      <c r="O31" s="815" t="str">
        <f>IF('(入力順➀)基本情報入力シート'!W52="","",'(入力順➀)基本情報入力シート'!W52)</f>
        <v/>
      </c>
      <c r="P31" s="812" t="str">
        <f>IF('(入力順➀)基本情報入力シート'!X52="","",'(入力順➀)基本情報入力シート'!X52)</f>
        <v/>
      </c>
      <c r="Q31" s="816" t="str">
        <f>IF('(入力順➀)基本情報入力シート'!Y52="","",'(入力順➀)基本情報入力シート'!Y52)</f>
        <v/>
      </c>
      <c r="R31" s="817"/>
      <c r="S31" s="818" t="str">
        <f>IF(B31="×","",IF('(入力順➀)基本情報入力シート'!AB52="","",'(入力順➀)基本情報入力シート'!AB52))</f>
        <v/>
      </c>
      <c r="T31" s="819" t="str">
        <f>IF(B31="×","",IF('(入力順➀)基本情報入力シート'!AA52="","",'(入力順➀)基本情報入力シート'!AA52))</f>
        <v/>
      </c>
      <c r="U31" s="820" t="str">
        <f>IF(B31="×","",IF(Q31="","",VLOOKUP(Q31,【参考】数式用2!$A$3:$C$36,3,FALSE)))</f>
        <v/>
      </c>
      <c r="V31" s="821" t="s">
        <v>201</v>
      </c>
      <c r="W31" s="822">
        <v>4</v>
      </c>
      <c r="X31" s="823" t="s">
        <v>202</v>
      </c>
      <c r="Y31" s="824"/>
      <c r="Z31" s="825" t="s">
        <v>203</v>
      </c>
      <c r="AA31" s="826">
        <v>4</v>
      </c>
      <c r="AB31" s="827" t="s">
        <v>202</v>
      </c>
      <c r="AC31" s="828"/>
      <c r="AD31" s="827" t="s">
        <v>204</v>
      </c>
      <c r="AE31" s="829" t="s">
        <v>205</v>
      </c>
      <c r="AF31" s="830" t="str">
        <f t="shared" si="2"/>
        <v/>
      </c>
      <c r="AG31" s="831" t="s">
        <v>206</v>
      </c>
      <c r="AH31" s="832" t="str">
        <f t="shared" si="0"/>
        <v/>
      </c>
      <c r="AI31" s="833"/>
      <c r="AJ31" s="834"/>
      <c r="AK31" s="834"/>
      <c r="AL31" s="834"/>
    </row>
    <row r="32" spans="1:38" ht="36.75" customHeight="1">
      <c r="A32" s="812">
        <f t="shared" si="1"/>
        <v>21</v>
      </c>
      <c r="B32" s="817"/>
      <c r="C32" s="813" t="str">
        <f>IF('(入力順➀)基本情報入力シート'!C53="","",'(入力順➀)基本情報入力シート'!C53)</f>
        <v/>
      </c>
      <c r="D32" s="814" t="str">
        <f>IF('(入力順➀)基本情報入力シート'!D53="","",'(入力順➀)基本情報入力シート'!D53)</f>
        <v/>
      </c>
      <c r="E32" s="814" t="str">
        <f>IF('(入力順➀)基本情報入力シート'!E53="","",'(入力順➀)基本情報入力シート'!E53)</f>
        <v/>
      </c>
      <c r="F32" s="814" t="str">
        <f>IF('(入力順➀)基本情報入力シート'!F53="","",'(入力順➀)基本情報入力シート'!F53)</f>
        <v/>
      </c>
      <c r="G32" s="814" t="str">
        <f>IF('(入力順➀)基本情報入力シート'!G53="","",'(入力順➀)基本情報入力シート'!G53)</f>
        <v/>
      </c>
      <c r="H32" s="814" t="str">
        <f>IF('(入力順➀)基本情報入力シート'!H53="","",'(入力順➀)基本情報入力シート'!H53)</f>
        <v/>
      </c>
      <c r="I32" s="814" t="str">
        <f>IF('(入力順➀)基本情報入力シート'!I53="","",'(入力順➀)基本情報入力シート'!I53)</f>
        <v/>
      </c>
      <c r="J32" s="814" t="str">
        <f>IF('(入力順➀)基本情報入力シート'!J53="","",'(入力順➀)基本情報入力シート'!J53)</f>
        <v/>
      </c>
      <c r="K32" s="814" t="str">
        <f>IF('(入力順➀)基本情報入力シート'!K53="","",'(入力順➀)基本情報入力シート'!K53)</f>
        <v/>
      </c>
      <c r="L32" s="850" t="str">
        <f>IF('(入力順➀)基本情報入力シート'!L53="","",'(入力順➀)基本情報入力シート'!L53)</f>
        <v/>
      </c>
      <c r="M32" s="815" t="str">
        <f>IF('(入力順➀)基本情報入力シート'!M53="","",'(入力順➀)基本情報入力シート'!M53)</f>
        <v/>
      </c>
      <c r="N32" s="815" t="str">
        <f>IF('(入力順➀)基本情報入力シート'!R53="","",'(入力順➀)基本情報入力シート'!R53)</f>
        <v/>
      </c>
      <c r="O32" s="815" t="str">
        <f>IF('(入力順➀)基本情報入力シート'!W53="","",'(入力順➀)基本情報入力シート'!W53)</f>
        <v/>
      </c>
      <c r="P32" s="812" t="str">
        <f>IF('(入力順➀)基本情報入力シート'!X53="","",'(入力順➀)基本情報入力シート'!X53)</f>
        <v/>
      </c>
      <c r="Q32" s="816" t="str">
        <f>IF('(入力順➀)基本情報入力シート'!Y53="","",'(入力順➀)基本情報入力シート'!Y53)</f>
        <v/>
      </c>
      <c r="R32" s="817"/>
      <c r="S32" s="818" t="str">
        <f>IF(B32="×","",IF('(入力順➀)基本情報入力シート'!AB53="","",'(入力順➀)基本情報入力シート'!AB53))</f>
        <v/>
      </c>
      <c r="T32" s="819" t="str">
        <f>IF(B32="×","",IF('(入力順➀)基本情報入力シート'!AA53="","",'(入力順➀)基本情報入力シート'!AA53))</f>
        <v/>
      </c>
      <c r="U32" s="820" t="str">
        <f>IF(B32="×","",IF(Q32="","",VLOOKUP(Q32,【参考】数式用2!$A$3:$C$36,3,FALSE)))</f>
        <v/>
      </c>
      <c r="V32" s="821" t="s">
        <v>201</v>
      </c>
      <c r="W32" s="822"/>
      <c r="X32" s="823" t="s">
        <v>202</v>
      </c>
      <c r="Y32" s="824"/>
      <c r="Z32" s="825" t="s">
        <v>203</v>
      </c>
      <c r="AA32" s="826"/>
      <c r="AB32" s="827" t="s">
        <v>202</v>
      </c>
      <c r="AC32" s="828"/>
      <c r="AD32" s="827" t="s">
        <v>204</v>
      </c>
      <c r="AE32" s="829" t="s">
        <v>205</v>
      </c>
      <c r="AF32" s="830" t="str">
        <f t="shared" si="2"/>
        <v/>
      </c>
      <c r="AG32" s="831" t="s">
        <v>206</v>
      </c>
      <c r="AH32" s="832" t="str">
        <f t="shared" si="0"/>
        <v/>
      </c>
      <c r="AI32" s="833"/>
      <c r="AJ32" s="834"/>
      <c r="AK32" s="834"/>
      <c r="AL32" s="834"/>
    </row>
    <row r="33" spans="1:38" ht="36.75" customHeight="1">
      <c r="A33" s="812">
        <f t="shared" si="1"/>
        <v>22</v>
      </c>
      <c r="B33" s="817"/>
      <c r="C33" s="813" t="str">
        <f>IF('(入力順➀)基本情報入力シート'!C54="","",'(入力順➀)基本情報入力シート'!C54)</f>
        <v/>
      </c>
      <c r="D33" s="814" t="str">
        <f>IF('(入力順➀)基本情報入力シート'!D54="","",'(入力順➀)基本情報入力シート'!D54)</f>
        <v/>
      </c>
      <c r="E33" s="814" t="str">
        <f>IF('(入力順➀)基本情報入力シート'!E54="","",'(入力順➀)基本情報入力シート'!E54)</f>
        <v/>
      </c>
      <c r="F33" s="814" t="str">
        <f>IF('(入力順➀)基本情報入力シート'!F54="","",'(入力順➀)基本情報入力シート'!F54)</f>
        <v/>
      </c>
      <c r="G33" s="814" t="str">
        <f>IF('(入力順➀)基本情報入力シート'!G54="","",'(入力順➀)基本情報入力シート'!G54)</f>
        <v/>
      </c>
      <c r="H33" s="814" t="str">
        <f>IF('(入力順➀)基本情報入力シート'!H54="","",'(入力順➀)基本情報入力シート'!H54)</f>
        <v/>
      </c>
      <c r="I33" s="814" t="str">
        <f>IF('(入力順➀)基本情報入力シート'!I54="","",'(入力順➀)基本情報入力シート'!I54)</f>
        <v/>
      </c>
      <c r="J33" s="814" t="str">
        <f>IF('(入力順➀)基本情報入力シート'!J54="","",'(入力順➀)基本情報入力シート'!J54)</f>
        <v/>
      </c>
      <c r="K33" s="814" t="str">
        <f>IF('(入力順➀)基本情報入力シート'!K54="","",'(入力順➀)基本情報入力シート'!K54)</f>
        <v/>
      </c>
      <c r="L33" s="850" t="str">
        <f>IF('(入力順➀)基本情報入力シート'!L54="","",'(入力順➀)基本情報入力シート'!L54)</f>
        <v/>
      </c>
      <c r="M33" s="815" t="str">
        <f>IF('(入力順➀)基本情報入力シート'!M54="","",'(入力順➀)基本情報入力シート'!M54)</f>
        <v/>
      </c>
      <c r="N33" s="815" t="str">
        <f>IF('(入力順➀)基本情報入力シート'!R54="","",'(入力順➀)基本情報入力シート'!R54)</f>
        <v/>
      </c>
      <c r="O33" s="815" t="str">
        <f>IF('(入力順➀)基本情報入力シート'!W54="","",'(入力順➀)基本情報入力シート'!W54)</f>
        <v/>
      </c>
      <c r="P33" s="812" t="str">
        <f>IF('(入力順➀)基本情報入力シート'!X54="","",'(入力順➀)基本情報入力シート'!X54)</f>
        <v/>
      </c>
      <c r="Q33" s="816" t="str">
        <f>IF('(入力順➀)基本情報入力シート'!Y54="","",'(入力順➀)基本情報入力シート'!Y54)</f>
        <v/>
      </c>
      <c r="R33" s="817"/>
      <c r="S33" s="818" t="str">
        <f>IF(B33="×","",IF('(入力順➀)基本情報入力シート'!AB54="","",'(入力順➀)基本情報入力シート'!AB54))</f>
        <v/>
      </c>
      <c r="T33" s="819" t="str">
        <f>IF(B33="×","",IF('(入力順➀)基本情報入力シート'!AA54="","",'(入力順➀)基本情報入力シート'!AA54))</f>
        <v/>
      </c>
      <c r="U33" s="820" t="str">
        <f>IF(B33="×","",IF(Q33="","",VLOOKUP(Q33,【参考】数式用2!$A$3:$C$36,3,FALSE)))</f>
        <v/>
      </c>
      <c r="V33" s="821" t="s">
        <v>201</v>
      </c>
      <c r="W33" s="822"/>
      <c r="X33" s="823" t="s">
        <v>202</v>
      </c>
      <c r="Y33" s="824"/>
      <c r="Z33" s="825" t="s">
        <v>203</v>
      </c>
      <c r="AA33" s="826"/>
      <c r="AB33" s="827" t="s">
        <v>202</v>
      </c>
      <c r="AC33" s="828"/>
      <c r="AD33" s="827" t="s">
        <v>204</v>
      </c>
      <c r="AE33" s="829" t="s">
        <v>205</v>
      </c>
      <c r="AF33" s="830" t="str">
        <f t="shared" si="2"/>
        <v/>
      </c>
      <c r="AG33" s="831" t="s">
        <v>206</v>
      </c>
      <c r="AH33" s="832" t="str">
        <f t="shared" si="0"/>
        <v/>
      </c>
      <c r="AI33" s="833"/>
      <c r="AJ33" s="834"/>
      <c r="AK33" s="834"/>
      <c r="AL33" s="834"/>
    </row>
    <row r="34" spans="1:38" ht="36.75" customHeight="1">
      <c r="A34" s="812">
        <f t="shared" si="1"/>
        <v>23</v>
      </c>
      <c r="B34" s="817"/>
      <c r="C34" s="813" t="str">
        <f>IF('(入力順➀)基本情報入力シート'!C55="","",'(入力順➀)基本情報入力シート'!C55)</f>
        <v/>
      </c>
      <c r="D34" s="814" t="str">
        <f>IF('(入力順➀)基本情報入力シート'!D55="","",'(入力順➀)基本情報入力シート'!D55)</f>
        <v/>
      </c>
      <c r="E34" s="814" t="str">
        <f>IF('(入力順➀)基本情報入力シート'!E55="","",'(入力順➀)基本情報入力シート'!E55)</f>
        <v/>
      </c>
      <c r="F34" s="814" t="str">
        <f>IF('(入力順➀)基本情報入力シート'!F55="","",'(入力順➀)基本情報入力シート'!F55)</f>
        <v/>
      </c>
      <c r="G34" s="814" t="str">
        <f>IF('(入力順➀)基本情報入力シート'!G55="","",'(入力順➀)基本情報入力シート'!G55)</f>
        <v/>
      </c>
      <c r="H34" s="814" t="str">
        <f>IF('(入力順➀)基本情報入力シート'!H55="","",'(入力順➀)基本情報入力シート'!H55)</f>
        <v/>
      </c>
      <c r="I34" s="814" t="str">
        <f>IF('(入力順➀)基本情報入力シート'!I55="","",'(入力順➀)基本情報入力シート'!I55)</f>
        <v/>
      </c>
      <c r="J34" s="814" t="str">
        <f>IF('(入力順➀)基本情報入力シート'!J55="","",'(入力順➀)基本情報入力シート'!J55)</f>
        <v/>
      </c>
      <c r="K34" s="814" t="str">
        <f>IF('(入力順➀)基本情報入力シート'!K55="","",'(入力順➀)基本情報入力シート'!K55)</f>
        <v/>
      </c>
      <c r="L34" s="850" t="str">
        <f>IF('(入力順➀)基本情報入力シート'!L55="","",'(入力順➀)基本情報入力シート'!L55)</f>
        <v/>
      </c>
      <c r="M34" s="815" t="str">
        <f>IF('(入力順➀)基本情報入力シート'!M55="","",'(入力順➀)基本情報入力シート'!M55)</f>
        <v/>
      </c>
      <c r="N34" s="815" t="str">
        <f>IF('(入力順➀)基本情報入力シート'!R55="","",'(入力順➀)基本情報入力シート'!R55)</f>
        <v/>
      </c>
      <c r="O34" s="815" t="str">
        <f>IF('(入力順➀)基本情報入力シート'!W55="","",'(入力順➀)基本情報入力シート'!W55)</f>
        <v/>
      </c>
      <c r="P34" s="812" t="str">
        <f>IF('(入力順➀)基本情報入力シート'!X55="","",'(入力順➀)基本情報入力シート'!X55)</f>
        <v/>
      </c>
      <c r="Q34" s="816" t="str">
        <f>IF('(入力順➀)基本情報入力シート'!Y55="","",'(入力順➀)基本情報入力シート'!Y55)</f>
        <v/>
      </c>
      <c r="R34" s="817"/>
      <c r="S34" s="818" t="str">
        <f>IF(B34="×","",IF('(入力順➀)基本情報入力シート'!AB55="","",'(入力順➀)基本情報入力シート'!AB55))</f>
        <v/>
      </c>
      <c r="T34" s="819" t="str">
        <f>IF(B34="×","",IF('(入力順➀)基本情報入力シート'!AA55="","",'(入力順➀)基本情報入力シート'!AA55))</f>
        <v/>
      </c>
      <c r="U34" s="820" t="str">
        <f>IF(B34="×","",IF(Q34="","",VLOOKUP(Q34,【参考】数式用2!$A$3:$C$36,3,FALSE)))</f>
        <v/>
      </c>
      <c r="V34" s="821" t="s">
        <v>201</v>
      </c>
      <c r="W34" s="822"/>
      <c r="X34" s="823" t="s">
        <v>202</v>
      </c>
      <c r="Y34" s="824"/>
      <c r="Z34" s="825" t="s">
        <v>203</v>
      </c>
      <c r="AA34" s="826"/>
      <c r="AB34" s="827" t="s">
        <v>202</v>
      </c>
      <c r="AC34" s="828"/>
      <c r="AD34" s="827" t="s">
        <v>204</v>
      </c>
      <c r="AE34" s="829" t="s">
        <v>205</v>
      </c>
      <c r="AF34" s="830" t="str">
        <f t="shared" si="2"/>
        <v/>
      </c>
      <c r="AG34" s="831" t="s">
        <v>206</v>
      </c>
      <c r="AH34" s="832" t="str">
        <f t="shared" si="0"/>
        <v/>
      </c>
      <c r="AI34" s="833"/>
      <c r="AJ34" s="834"/>
      <c r="AK34" s="833"/>
      <c r="AL34" s="834"/>
    </row>
    <row r="35" spans="1:38" ht="36.75" customHeight="1">
      <c r="A35" s="812">
        <f t="shared" si="1"/>
        <v>24</v>
      </c>
      <c r="B35" s="817"/>
      <c r="C35" s="813" t="str">
        <f>IF('(入力順➀)基本情報入力シート'!C56="","",'(入力順➀)基本情報入力シート'!C56)</f>
        <v/>
      </c>
      <c r="D35" s="814" t="str">
        <f>IF('(入力順➀)基本情報入力シート'!D56="","",'(入力順➀)基本情報入力シート'!D56)</f>
        <v/>
      </c>
      <c r="E35" s="814" t="str">
        <f>IF('(入力順➀)基本情報入力シート'!E56="","",'(入力順➀)基本情報入力シート'!E56)</f>
        <v/>
      </c>
      <c r="F35" s="814" t="str">
        <f>IF('(入力順➀)基本情報入力シート'!F56="","",'(入力順➀)基本情報入力シート'!F56)</f>
        <v/>
      </c>
      <c r="G35" s="814" t="str">
        <f>IF('(入力順➀)基本情報入力シート'!G56="","",'(入力順➀)基本情報入力シート'!G56)</f>
        <v/>
      </c>
      <c r="H35" s="814" t="str">
        <f>IF('(入力順➀)基本情報入力シート'!H56="","",'(入力順➀)基本情報入力シート'!H56)</f>
        <v/>
      </c>
      <c r="I35" s="814" t="str">
        <f>IF('(入力順➀)基本情報入力シート'!I56="","",'(入力順➀)基本情報入力シート'!I56)</f>
        <v/>
      </c>
      <c r="J35" s="814" t="str">
        <f>IF('(入力順➀)基本情報入力シート'!J56="","",'(入力順➀)基本情報入力シート'!J56)</f>
        <v/>
      </c>
      <c r="K35" s="814" t="str">
        <f>IF('(入力順➀)基本情報入力シート'!K56="","",'(入力順➀)基本情報入力シート'!K56)</f>
        <v/>
      </c>
      <c r="L35" s="850" t="str">
        <f>IF('(入力順➀)基本情報入力シート'!L56="","",'(入力順➀)基本情報入力シート'!L56)</f>
        <v/>
      </c>
      <c r="M35" s="815" t="str">
        <f>IF('(入力順➀)基本情報入力シート'!M56="","",'(入力順➀)基本情報入力シート'!M56)</f>
        <v/>
      </c>
      <c r="N35" s="815" t="str">
        <f>IF('(入力順➀)基本情報入力シート'!R56="","",'(入力順➀)基本情報入力シート'!R56)</f>
        <v/>
      </c>
      <c r="O35" s="815" t="str">
        <f>IF('(入力順➀)基本情報入力シート'!W56="","",'(入力順➀)基本情報入力シート'!W56)</f>
        <v/>
      </c>
      <c r="P35" s="812" t="str">
        <f>IF('(入力順➀)基本情報入力シート'!X56="","",'(入力順➀)基本情報入力シート'!X56)</f>
        <v/>
      </c>
      <c r="Q35" s="816" t="str">
        <f>IF('(入力順➀)基本情報入力シート'!Y56="","",'(入力順➀)基本情報入力シート'!Y56)</f>
        <v/>
      </c>
      <c r="R35" s="817"/>
      <c r="S35" s="818" t="str">
        <f>IF(B35="×","",IF('(入力順➀)基本情報入力シート'!AB56="","",'(入力順➀)基本情報入力シート'!AB56))</f>
        <v/>
      </c>
      <c r="T35" s="819" t="str">
        <f>IF(B35="×","",IF('(入力順➀)基本情報入力シート'!AA56="","",'(入力順➀)基本情報入力シート'!AA56))</f>
        <v/>
      </c>
      <c r="U35" s="820" t="str">
        <f>IF(B35="×","",IF(Q35="","",VLOOKUP(Q35,【参考】数式用2!$A$3:$C$36,3,FALSE)))</f>
        <v/>
      </c>
      <c r="V35" s="821" t="s">
        <v>201</v>
      </c>
      <c r="W35" s="822"/>
      <c r="X35" s="823" t="s">
        <v>202</v>
      </c>
      <c r="Y35" s="824"/>
      <c r="Z35" s="825" t="s">
        <v>203</v>
      </c>
      <c r="AA35" s="826"/>
      <c r="AB35" s="827" t="s">
        <v>202</v>
      </c>
      <c r="AC35" s="828"/>
      <c r="AD35" s="827" t="s">
        <v>204</v>
      </c>
      <c r="AE35" s="829" t="s">
        <v>205</v>
      </c>
      <c r="AF35" s="830" t="str">
        <f t="shared" si="2"/>
        <v/>
      </c>
      <c r="AG35" s="831" t="s">
        <v>206</v>
      </c>
      <c r="AH35" s="832" t="str">
        <f t="shared" si="0"/>
        <v/>
      </c>
      <c r="AI35" s="833"/>
      <c r="AJ35" s="834"/>
      <c r="AK35" s="833"/>
      <c r="AL35" s="834"/>
    </row>
    <row r="36" spans="1:38" ht="36.75" customHeight="1">
      <c r="A36" s="812">
        <f t="shared" si="1"/>
        <v>25</v>
      </c>
      <c r="B36" s="817"/>
      <c r="C36" s="813" t="str">
        <f>IF('(入力順➀)基本情報入力シート'!C57="","",'(入力順➀)基本情報入力シート'!C57)</f>
        <v/>
      </c>
      <c r="D36" s="814" t="str">
        <f>IF('(入力順➀)基本情報入力シート'!D57="","",'(入力順➀)基本情報入力シート'!D57)</f>
        <v/>
      </c>
      <c r="E36" s="814" t="str">
        <f>IF('(入力順➀)基本情報入力シート'!E57="","",'(入力順➀)基本情報入力シート'!E57)</f>
        <v/>
      </c>
      <c r="F36" s="814" t="str">
        <f>IF('(入力順➀)基本情報入力シート'!F57="","",'(入力順➀)基本情報入力シート'!F57)</f>
        <v/>
      </c>
      <c r="G36" s="814" t="str">
        <f>IF('(入力順➀)基本情報入力シート'!G57="","",'(入力順➀)基本情報入力シート'!G57)</f>
        <v/>
      </c>
      <c r="H36" s="814" t="str">
        <f>IF('(入力順➀)基本情報入力シート'!H57="","",'(入力順➀)基本情報入力シート'!H57)</f>
        <v/>
      </c>
      <c r="I36" s="814" t="str">
        <f>IF('(入力順➀)基本情報入力シート'!I57="","",'(入力順➀)基本情報入力シート'!I57)</f>
        <v/>
      </c>
      <c r="J36" s="814" t="str">
        <f>IF('(入力順➀)基本情報入力シート'!J57="","",'(入力順➀)基本情報入力シート'!J57)</f>
        <v/>
      </c>
      <c r="K36" s="814" t="str">
        <f>IF('(入力順➀)基本情報入力シート'!K57="","",'(入力順➀)基本情報入力シート'!K57)</f>
        <v/>
      </c>
      <c r="L36" s="850" t="str">
        <f>IF('(入力順➀)基本情報入力シート'!L57="","",'(入力順➀)基本情報入力シート'!L57)</f>
        <v/>
      </c>
      <c r="M36" s="815" t="str">
        <f>IF('(入力順➀)基本情報入力シート'!M57="","",'(入力順➀)基本情報入力シート'!M57)</f>
        <v/>
      </c>
      <c r="N36" s="815" t="str">
        <f>IF('(入力順➀)基本情報入力シート'!R57="","",'(入力順➀)基本情報入力シート'!R57)</f>
        <v/>
      </c>
      <c r="O36" s="815" t="str">
        <f>IF('(入力順➀)基本情報入力シート'!W57="","",'(入力順➀)基本情報入力シート'!W57)</f>
        <v/>
      </c>
      <c r="P36" s="812" t="str">
        <f>IF('(入力順➀)基本情報入力シート'!X57="","",'(入力順➀)基本情報入力シート'!X57)</f>
        <v/>
      </c>
      <c r="Q36" s="816" t="str">
        <f>IF('(入力順➀)基本情報入力シート'!Y57="","",'(入力順➀)基本情報入力シート'!Y57)</f>
        <v/>
      </c>
      <c r="R36" s="817"/>
      <c r="S36" s="818" t="str">
        <f>IF(B36="×","",IF('(入力順➀)基本情報入力シート'!AB57="","",'(入力順➀)基本情報入力シート'!AB57))</f>
        <v/>
      </c>
      <c r="T36" s="819" t="str">
        <f>IF(B36="×","",IF('(入力順➀)基本情報入力シート'!AA57="","",'(入力順➀)基本情報入力シート'!AA57))</f>
        <v/>
      </c>
      <c r="U36" s="820" t="str">
        <f>IF(B36="×","",IF(Q36="","",VLOOKUP(Q36,【参考】数式用2!$A$3:$C$36,3,FALSE)))</f>
        <v/>
      </c>
      <c r="V36" s="821" t="s">
        <v>201</v>
      </c>
      <c r="W36" s="822"/>
      <c r="X36" s="823" t="s">
        <v>202</v>
      </c>
      <c r="Y36" s="824"/>
      <c r="Z36" s="825" t="s">
        <v>203</v>
      </c>
      <c r="AA36" s="826"/>
      <c r="AB36" s="827" t="s">
        <v>202</v>
      </c>
      <c r="AC36" s="828"/>
      <c r="AD36" s="827" t="s">
        <v>204</v>
      </c>
      <c r="AE36" s="829" t="s">
        <v>205</v>
      </c>
      <c r="AF36" s="830" t="str">
        <f t="shared" si="2"/>
        <v/>
      </c>
      <c r="AG36" s="831" t="s">
        <v>206</v>
      </c>
      <c r="AH36" s="832" t="str">
        <f t="shared" si="0"/>
        <v/>
      </c>
      <c r="AI36" s="833"/>
      <c r="AJ36" s="834"/>
      <c r="AK36" s="833"/>
      <c r="AL36" s="834"/>
    </row>
    <row r="37" spans="1:38" ht="36.75" customHeight="1">
      <c r="A37" s="812">
        <f t="shared" si="1"/>
        <v>26</v>
      </c>
      <c r="B37" s="817"/>
      <c r="C37" s="813" t="str">
        <f>IF('(入力順➀)基本情報入力シート'!C58="","",'(入力順➀)基本情報入力シート'!C58)</f>
        <v/>
      </c>
      <c r="D37" s="814" t="str">
        <f>IF('(入力順➀)基本情報入力シート'!D58="","",'(入力順➀)基本情報入力シート'!D58)</f>
        <v/>
      </c>
      <c r="E37" s="814" t="str">
        <f>IF('(入力順➀)基本情報入力シート'!E58="","",'(入力順➀)基本情報入力シート'!E58)</f>
        <v/>
      </c>
      <c r="F37" s="814" t="str">
        <f>IF('(入力順➀)基本情報入力シート'!F58="","",'(入力順➀)基本情報入力シート'!F58)</f>
        <v/>
      </c>
      <c r="G37" s="814" t="str">
        <f>IF('(入力順➀)基本情報入力シート'!G58="","",'(入力順➀)基本情報入力シート'!G58)</f>
        <v/>
      </c>
      <c r="H37" s="814" t="str">
        <f>IF('(入力順➀)基本情報入力シート'!H58="","",'(入力順➀)基本情報入力シート'!H58)</f>
        <v/>
      </c>
      <c r="I37" s="814" t="str">
        <f>IF('(入力順➀)基本情報入力シート'!I58="","",'(入力順➀)基本情報入力シート'!I58)</f>
        <v/>
      </c>
      <c r="J37" s="814" t="str">
        <f>IF('(入力順➀)基本情報入力シート'!J58="","",'(入力順➀)基本情報入力シート'!J58)</f>
        <v/>
      </c>
      <c r="K37" s="814" t="str">
        <f>IF('(入力順➀)基本情報入力シート'!K58="","",'(入力順➀)基本情報入力シート'!K58)</f>
        <v/>
      </c>
      <c r="L37" s="850" t="str">
        <f>IF('(入力順➀)基本情報入力シート'!L58="","",'(入力順➀)基本情報入力シート'!L58)</f>
        <v/>
      </c>
      <c r="M37" s="815" t="str">
        <f>IF('(入力順➀)基本情報入力シート'!M58="","",'(入力順➀)基本情報入力シート'!M58)</f>
        <v/>
      </c>
      <c r="N37" s="815" t="str">
        <f>IF('(入力順➀)基本情報入力シート'!R58="","",'(入力順➀)基本情報入力シート'!R58)</f>
        <v/>
      </c>
      <c r="O37" s="815" t="str">
        <f>IF('(入力順➀)基本情報入力シート'!W58="","",'(入力順➀)基本情報入力シート'!W58)</f>
        <v/>
      </c>
      <c r="P37" s="812" t="str">
        <f>IF('(入力順➀)基本情報入力シート'!X58="","",'(入力順➀)基本情報入力シート'!X58)</f>
        <v/>
      </c>
      <c r="Q37" s="816" t="str">
        <f>IF('(入力順➀)基本情報入力シート'!Y58="","",'(入力順➀)基本情報入力シート'!Y58)</f>
        <v/>
      </c>
      <c r="R37" s="817"/>
      <c r="S37" s="818" t="str">
        <f>IF(B37="×","",IF('(入力順➀)基本情報入力シート'!AB58="","",'(入力順➀)基本情報入力シート'!AB58))</f>
        <v/>
      </c>
      <c r="T37" s="819" t="str">
        <f>IF(B37="×","",IF('(入力順➀)基本情報入力シート'!AA58="","",'(入力順➀)基本情報入力シート'!AA58))</f>
        <v/>
      </c>
      <c r="U37" s="820" t="str">
        <f>IF(B37="×","",IF(Q37="","",VLOOKUP(Q37,【参考】数式用2!$A$3:$C$36,3,FALSE)))</f>
        <v/>
      </c>
      <c r="V37" s="821" t="s">
        <v>201</v>
      </c>
      <c r="W37" s="822"/>
      <c r="X37" s="823" t="s">
        <v>202</v>
      </c>
      <c r="Y37" s="824"/>
      <c r="Z37" s="825" t="s">
        <v>203</v>
      </c>
      <c r="AA37" s="826"/>
      <c r="AB37" s="827" t="s">
        <v>202</v>
      </c>
      <c r="AC37" s="828"/>
      <c r="AD37" s="827" t="s">
        <v>204</v>
      </c>
      <c r="AE37" s="829" t="s">
        <v>205</v>
      </c>
      <c r="AF37" s="830" t="str">
        <f t="shared" si="2"/>
        <v/>
      </c>
      <c r="AG37" s="831" t="s">
        <v>206</v>
      </c>
      <c r="AH37" s="832" t="str">
        <f t="shared" si="0"/>
        <v/>
      </c>
      <c r="AI37" s="833"/>
      <c r="AJ37" s="834"/>
      <c r="AK37" s="833"/>
      <c r="AL37" s="834"/>
    </row>
    <row r="38" spans="1:38" ht="36.75" customHeight="1">
      <c r="A38" s="812">
        <f t="shared" si="1"/>
        <v>27</v>
      </c>
      <c r="B38" s="817"/>
      <c r="C38" s="813" t="str">
        <f>IF('(入力順➀)基本情報入力シート'!C59="","",'(入力順➀)基本情報入力シート'!C59)</f>
        <v/>
      </c>
      <c r="D38" s="814" t="str">
        <f>IF('(入力順➀)基本情報入力シート'!D59="","",'(入力順➀)基本情報入力シート'!D59)</f>
        <v/>
      </c>
      <c r="E38" s="814" t="str">
        <f>IF('(入力順➀)基本情報入力シート'!E59="","",'(入力順➀)基本情報入力シート'!E59)</f>
        <v/>
      </c>
      <c r="F38" s="814" t="str">
        <f>IF('(入力順➀)基本情報入力シート'!F59="","",'(入力順➀)基本情報入力シート'!F59)</f>
        <v/>
      </c>
      <c r="G38" s="814" t="str">
        <f>IF('(入力順➀)基本情報入力シート'!G59="","",'(入力順➀)基本情報入力シート'!G59)</f>
        <v/>
      </c>
      <c r="H38" s="814" t="str">
        <f>IF('(入力順➀)基本情報入力シート'!H59="","",'(入力順➀)基本情報入力シート'!H59)</f>
        <v/>
      </c>
      <c r="I38" s="814" t="str">
        <f>IF('(入力順➀)基本情報入力シート'!I59="","",'(入力順➀)基本情報入力シート'!I59)</f>
        <v/>
      </c>
      <c r="J38" s="814" t="str">
        <f>IF('(入力順➀)基本情報入力シート'!J59="","",'(入力順➀)基本情報入力シート'!J59)</f>
        <v/>
      </c>
      <c r="K38" s="814" t="str">
        <f>IF('(入力順➀)基本情報入力シート'!K59="","",'(入力順➀)基本情報入力シート'!K59)</f>
        <v/>
      </c>
      <c r="L38" s="850" t="str">
        <f>IF('(入力順➀)基本情報入力シート'!L59="","",'(入力順➀)基本情報入力シート'!L59)</f>
        <v/>
      </c>
      <c r="M38" s="815" t="str">
        <f>IF('(入力順➀)基本情報入力シート'!M59="","",'(入力順➀)基本情報入力シート'!M59)</f>
        <v/>
      </c>
      <c r="N38" s="815" t="str">
        <f>IF('(入力順➀)基本情報入力シート'!R59="","",'(入力順➀)基本情報入力シート'!R59)</f>
        <v/>
      </c>
      <c r="O38" s="815" t="str">
        <f>IF('(入力順➀)基本情報入力シート'!W59="","",'(入力順➀)基本情報入力シート'!W59)</f>
        <v/>
      </c>
      <c r="P38" s="812" t="str">
        <f>IF('(入力順➀)基本情報入力シート'!X59="","",'(入力順➀)基本情報入力シート'!X59)</f>
        <v/>
      </c>
      <c r="Q38" s="816" t="str">
        <f>IF('(入力順➀)基本情報入力シート'!Y59="","",'(入力順➀)基本情報入力シート'!Y59)</f>
        <v/>
      </c>
      <c r="R38" s="817"/>
      <c r="S38" s="818" t="str">
        <f>IF(B38="×","",IF('(入力順➀)基本情報入力シート'!AB59="","",'(入力順➀)基本情報入力シート'!AB59))</f>
        <v/>
      </c>
      <c r="T38" s="819" t="str">
        <f>IF(B38="×","",IF('(入力順➀)基本情報入力シート'!AA59="","",'(入力順➀)基本情報入力シート'!AA59))</f>
        <v/>
      </c>
      <c r="U38" s="820" t="str">
        <f>IF(B38="×","",IF(Q38="","",VLOOKUP(Q38,【参考】数式用2!$A$3:$C$36,3,FALSE)))</f>
        <v/>
      </c>
      <c r="V38" s="821" t="s">
        <v>201</v>
      </c>
      <c r="W38" s="822"/>
      <c r="X38" s="823" t="s">
        <v>202</v>
      </c>
      <c r="Y38" s="824"/>
      <c r="Z38" s="825" t="s">
        <v>203</v>
      </c>
      <c r="AA38" s="826"/>
      <c r="AB38" s="827" t="s">
        <v>202</v>
      </c>
      <c r="AC38" s="828"/>
      <c r="AD38" s="827" t="s">
        <v>204</v>
      </c>
      <c r="AE38" s="829" t="s">
        <v>205</v>
      </c>
      <c r="AF38" s="830" t="str">
        <f t="shared" si="2"/>
        <v/>
      </c>
      <c r="AG38" s="831" t="s">
        <v>206</v>
      </c>
      <c r="AH38" s="832" t="str">
        <f t="shared" si="0"/>
        <v/>
      </c>
      <c r="AI38" s="833"/>
      <c r="AJ38" s="834"/>
      <c r="AK38" s="833"/>
      <c r="AL38" s="834"/>
    </row>
    <row r="39" spans="1:38" ht="36.75" customHeight="1">
      <c r="A39" s="812">
        <f t="shared" si="1"/>
        <v>28</v>
      </c>
      <c r="B39" s="817"/>
      <c r="C39" s="813" t="str">
        <f>IF('(入力順➀)基本情報入力シート'!C60="","",'(入力順➀)基本情報入力シート'!C60)</f>
        <v/>
      </c>
      <c r="D39" s="814" t="str">
        <f>IF('(入力順➀)基本情報入力シート'!D60="","",'(入力順➀)基本情報入力シート'!D60)</f>
        <v/>
      </c>
      <c r="E39" s="814" t="str">
        <f>IF('(入力順➀)基本情報入力シート'!E60="","",'(入力順➀)基本情報入力シート'!E60)</f>
        <v/>
      </c>
      <c r="F39" s="814" t="str">
        <f>IF('(入力順➀)基本情報入力シート'!F60="","",'(入力順➀)基本情報入力シート'!F60)</f>
        <v/>
      </c>
      <c r="G39" s="814" t="str">
        <f>IF('(入力順➀)基本情報入力シート'!G60="","",'(入力順➀)基本情報入力シート'!G60)</f>
        <v/>
      </c>
      <c r="H39" s="814" t="str">
        <f>IF('(入力順➀)基本情報入力シート'!H60="","",'(入力順➀)基本情報入力シート'!H60)</f>
        <v/>
      </c>
      <c r="I39" s="814" t="str">
        <f>IF('(入力順➀)基本情報入力シート'!I60="","",'(入力順➀)基本情報入力シート'!I60)</f>
        <v/>
      </c>
      <c r="J39" s="814" t="str">
        <f>IF('(入力順➀)基本情報入力シート'!J60="","",'(入力順➀)基本情報入力シート'!J60)</f>
        <v/>
      </c>
      <c r="K39" s="814" t="str">
        <f>IF('(入力順➀)基本情報入力シート'!K60="","",'(入力順➀)基本情報入力シート'!K60)</f>
        <v/>
      </c>
      <c r="L39" s="850" t="str">
        <f>IF('(入力順➀)基本情報入力シート'!L60="","",'(入力順➀)基本情報入力シート'!L60)</f>
        <v/>
      </c>
      <c r="M39" s="815" t="str">
        <f>IF('(入力順➀)基本情報入力シート'!M60="","",'(入力順➀)基本情報入力シート'!M60)</f>
        <v/>
      </c>
      <c r="N39" s="815" t="str">
        <f>IF('(入力順➀)基本情報入力シート'!R60="","",'(入力順➀)基本情報入力シート'!R60)</f>
        <v/>
      </c>
      <c r="O39" s="815" t="str">
        <f>IF('(入力順➀)基本情報入力シート'!W60="","",'(入力順➀)基本情報入力シート'!W60)</f>
        <v/>
      </c>
      <c r="P39" s="812" t="str">
        <f>IF('(入力順➀)基本情報入力シート'!X60="","",'(入力順➀)基本情報入力シート'!X60)</f>
        <v/>
      </c>
      <c r="Q39" s="816" t="str">
        <f>IF('(入力順➀)基本情報入力シート'!Y60="","",'(入力順➀)基本情報入力シート'!Y60)</f>
        <v/>
      </c>
      <c r="R39" s="817"/>
      <c r="S39" s="818" t="str">
        <f>IF(B39="×","",IF('(入力順➀)基本情報入力シート'!AB60="","",'(入力順➀)基本情報入力シート'!AB60))</f>
        <v/>
      </c>
      <c r="T39" s="819" t="str">
        <f>IF(B39="×","",IF('(入力順➀)基本情報入力シート'!AA60="","",'(入力順➀)基本情報入力シート'!AA60))</f>
        <v/>
      </c>
      <c r="U39" s="820" t="str">
        <f>IF(B39="×","",IF(Q39="","",VLOOKUP(Q39,【参考】数式用2!$A$3:$C$36,3,FALSE)))</f>
        <v/>
      </c>
      <c r="V39" s="821" t="s">
        <v>201</v>
      </c>
      <c r="W39" s="822"/>
      <c r="X39" s="823" t="s">
        <v>202</v>
      </c>
      <c r="Y39" s="824"/>
      <c r="Z39" s="825" t="s">
        <v>203</v>
      </c>
      <c r="AA39" s="826"/>
      <c r="AB39" s="827" t="s">
        <v>202</v>
      </c>
      <c r="AC39" s="828"/>
      <c r="AD39" s="827" t="s">
        <v>204</v>
      </c>
      <c r="AE39" s="829" t="s">
        <v>205</v>
      </c>
      <c r="AF39" s="830" t="str">
        <f t="shared" si="2"/>
        <v/>
      </c>
      <c r="AG39" s="831" t="s">
        <v>206</v>
      </c>
      <c r="AH39" s="832" t="str">
        <f t="shared" si="0"/>
        <v/>
      </c>
      <c r="AI39" s="833"/>
      <c r="AJ39" s="834"/>
      <c r="AK39" s="833"/>
      <c r="AL39" s="834"/>
    </row>
    <row r="40" spans="1:38" ht="36.75" customHeight="1">
      <c r="A40" s="812">
        <f t="shared" si="1"/>
        <v>29</v>
      </c>
      <c r="B40" s="817"/>
      <c r="C40" s="813" t="str">
        <f>IF('(入力順➀)基本情報入力シート'!C61="","",'(入力順➀)基本情報入力シート'!C61)</f>
        <v/>
      </c>
      <c r="D40" s="814" t="str">
        <f>IF('(入力順➀)基本情報入力シート'!D61="","",'(入力順➀)基本情報入力シート'!D61)</f>
        <v/>
      </c>
      <c r="E40" s="814" t="str">
        <f>IF('(入力順➀)基本情報入力シート'!E61="","",'(入力順➀)基本情報入力シート'!E61)</f>
        <v/>
      </c>
      <c r="F40" s="814" t="str">
        <f>IF('(入力順➀)基本情報入力シート'!F61="","",'(入力順➀)基本情報入力シート'!F61)</f>
        <v/>
      </c>
      <c r="G40" s="814" t="str">
        <f>IF('(入力順➀)基本情報入力シート'!G61="","",'(入力順➀)基本情報入力シート'!G61)</f>
        <v/>
      </c>
      <c r="H40" s="814" t="str">
        <f>IF('(入力順➀)基本情報入力シート'!H61="","",'(入力順➀)基本情報入力シート'!H61)</f>
        <v/>
      </c>
      <c r="I40" s="814" t="str">
        <f>IF('(入力順➀)基本情報入力シート'!I61="","",'(入力順➀)基本情報入力シート'!I61)</f>
        <v/>
      </c>
      <c r="J40" s="814" t="str">
        <f>IF('(入力順➀)基本情報入力シート'!J61="","",'(入力順➀)基本情報入力シート'!J61)</f>
        <v/>
      </c>
      <c r="K40" s="814" t="str">
        <f>IF('(入力順➀)基本情報入力シート'!K61="","",'(入力順➀)基本情報入力シート'!K61)</f>
        <v/>
      </c>
      <c r="L40" s="850" t="str">
        <f>IF('(入力順➀)基本情報入力シート'!L61="","",'(入力順➀)基本情報入力シート'!L61)</f>
        <v/>
      </c>
      <c r="M40" s="815" t="str">
        <f>IF('(入力順➀)基本情報入力シート'!M61="","",'(入力順➀)基本情報入力シート'!M61)</f>
        <v/>
      </c>
      <c r="N40" s="815" t="str">
        <f>IF('(入力順➀)基本情報入力シート'!R61="","",'(入力順➀)基本情報入力シート'!R61)</f>
        <v/>
      </c>
      <c r="O40" s="815" t="str">
        <f>IF('(入力順➀)基本情報入力シート'!W61="","",'(入力順➀)基本情報入力シート'!W61)</f>
        <v/>
      </c>
      <c r="P40" s="812" t="str">
        <f>IF('(入力順➀)基本情報入力シート'!X61="","",'(入力順➀)基本情報入力シート'!X61)</f>
        <v/>
      </c>
      <c r="Q40" s="816" t="str">
        <f>IF('(入力順➀)基本情報入力シート'!Y61="","",'(入力順➀)基本情報入力シート'!Y61)</f>
        <v/>
      </c>
      <c r="R40" s="817"/>
      <c r="S40" s="818" t="str">
        <f>IF(B40="×","",IF('(入力順➀)基本情報入力シート'!AB61="","",'(入力順➀)基本情報入力シート'!AB61))</f>
        <v/>
      </c>
      <c r="T40" s="819" t="str">
        <f>IF(B40="×","",IF('(入力順➀)基本情報入力シート'!AA61="","",'(入力順➀)基本情報入力シート'!AA61))</f>
        <v/>
      </c>
      <c r="U40" s="820" t="str">
        <f>IF(B40="×","",IF(Q40="","",VLOOKUP(Q40,【参考】数式用2!$A$3:$C$36,3,FALSE)))</f>
        <v/>
      </c>
      <c r="V40" s="821" t="s">
        <v>201</v>
      </c>
      <c r="W40" s="822"/>
      <c r="X40" s="823" t="s">
        <v>202</v>
      </c>
      <c r="Y40" s="824"/>
      <c r="Z40" s="825" t="s">
        <v>203</v>
      </c>
      <c r="AA40" s="826"/>
      <c r="AB40" s="827" t="s">
        <v>202</v>
      </c>
      <c r="AC40" s="828"/>
      <c r="AD40" s="827" t="s">
        <v>204</v>
      </c>
      <c r="AE40" s="829" t="s">
        <v>205</v>
      </c>
      <c r="AF40" s="830" t="str">
        <f t="shared" si="2"/>
        <v/>
      </c>
      <c r="AG40" s="831" t="s">
        <v>206</v>
      </c>
      <c r="AH40" s="832" t="str">
        <f t="shared" si="0"/>
        <v/>
      </c>
      <c r="AI40" s="833"/>
      <c r="AJ40" s="834"/>
      <c r="AK40" s="833"/>
      <c r="AL40" s="834"/>
    </row>
    <row r="41" spans="1:38" ht="36.75" customHeight="1">
      <c r="A41" s="812">
        <f t="shared" si="1"/>
        <v>30</v>
      </c>
      <c r="B41" s="817"/>
      <c r="C41" s="813" t="str">
        <f>IF('(入力順➀)基本情報入力シート'!C62="","",'(入力順➀)基本情報入力シート'!C62)</f>
        <v/>
      </c>
      <c r="D41" s="814" t="str">
        <f>IF('(入力順➀)基本情報入力シート'!D62="","",'(入力順➀)基本情報入力シート'!D62)</f>
        <v/>
      </c>
      <c r="E41" s="814" t="str">
        <f>IF('(入力順➀)基本情報入力シート'!E62="","",'(入力順➀)基本情報入力シート'!E62)</f>
        <v/>
      </c>
      <c r="F41" s="814" t="str">
        <f>IF('(入力順➀)基本情報入力シート'!F62="","",'(入力順➀)基本情報入力シート'!F62)</f>
        <v/>
      </c>
      <c r="G41" s="814" t="str">
        <f>IF('(入力順➀)基本情報入力シート'!G62="","",'(入力順➀)基本情報入力シート'!G62)</f>
        <v/>
      </c>
      <c r="H41" s="814" t="str">
        <f>IF('(入力順➀)基本情報入力シート'!H62="","",'(入力順➀)基本情報入力シート'!H62)</f>
        <v/>
      </c>
      <c r="I41" s="814" t="str">
        <f>IF('(入力順➀)基本情報入力シート'!I62="","",'(入力順➀)基本情報入力シート'!I62)</f>
        <v/>
      </c>
      <c r="J41" s="814" t="str">
        <f>IF('(入力順➀)基本情報入力シート'!J62="","",'(入力順➀)基本情報入力シート'!J62)</f>
        <v/>
      </c>
      <c r="K41" s="814" t="str">
        <f>IF('(入力順➀)基本情報入力シート'!K62="","",'(入力順➀)基本情報入力シート'!K62)</f>
        <v/>
      </c>
      <c r="L41" s="850" t="str">
        <f>IF('(入力順➀)基本情報入力シート'!L62="","",'(入力順➀)基本情報入力シート'!L62)</f>
        <v/>
      </c>
      <c r="M41" s="815" t="str">
        <f>IF('(入力順➀)基本情報入力シート'!M62="","",'(入力順➀)基本情報入力シート'!M62)</f>
        <v/>
      </c>
      <c r="N41" s="815" t="str">
        <f>IF('(入力順➀)基本情報入力シート'!R62="","",'(入力順➀)基本情報入力シート'!R62)</f>
        <v/>
      </c>
      <c r="O41" s="815" t="str">
        <f>IF('(入力順➀)基本情報入力シート'!W62="","",'(入力順➀)基本情報入力シート'!W62)</f>
        <v/>
      </c>
      <c r="P41" s="812" t="str">
        <f>IF('(入力順➀)基本情報入力シート'!X62="","",'(入力順➀)基本情報入力シート'!X62)</f>
        <v/>
      </c>
      <c r="Q41" s="816" t="str">
        <f>IF('(入力順➀)基本情報入力シート'!Y62="","",'(入力順➀)基本情報入力シート'!Y62)</f>
        <v/>
      </c>
      <c r="R41" s="817"/>
      <c r="S41" s="818" t="str">
        <f>IF(B41="×","",IF('(入力順➀)基本情報入力シート'!AB62="","",'(入力順➀)基本情報入力シート'!AB62))</f>
        <v/>
      </c>
      <c r="T41" s="819" t="str">
        <f>IF(B41="×","",IF('(入力順➀)基本情報入力シート'!AA62="","",'(入力順➀)基本情報入力シート'!AA62))</f>
        <v/>
      </c>
      <c r="U41" s="820" t="str">
        <f>IF(B41="×","",IF(Q41="","",VLOOKUP(Q41,【参考】数式用2!$A$3:$C$36,3,FALSE)))</f>
        <v/>
      </c>
      <c r="V41" s="821" t="s">
        <v>201</v>
      </c>
      <c r="W41" s="822"/>
      <c r="X41" s="823" t="s">
        <v>202</v>
      </c>
      <c r="Y41" s="824"/>
      <c r="Z41" s="825" t="s">
        <v>203</v>
      </c>
      <c r="AA41" s="826"/>
      <c r="AB41" s="827" t="s">
        <v>202</v>
      </c>
      <c r="AC41" s="828"/>
      <c r="AD41" s="827" t="s">
        <v>204</v>
      </c>
      <c r="AE41" s="829" t="s">
        <v>205</v>
      </c>
      <c r="AF41" s="830" t="str">
        <f t="shared" si="2"/>
        <v/>
      </c>
      <c r="AG41" s="831" t="s">
        <v>206</v>
      </c>
      <c r="AH41" s="832" t="str">
        <f t="shared" si="0"/>
        <v/>
      </c>
      <c r="AI41" s="833"/>
      <c r="AJ41" s="834"/>
      <c r="AK41" s="833"/>
      <c r="AL41" s="834"/>
    </row>
    <row r="42" spans="1:38" ht="36.75" customHeight="1">
      <c r="A42" s="812">
        <f t="shared" si="1"/>
        <v>31</v>
      </c>
      <c r="B42" s="817"/>
      <c r="C42" s="813" t="str">
        <f>IF('(入力順➀)基本情報入力シート'!C63="","",'(入力順➀)基本情報入力シート'!C63)</f>
        <v/>
      </c>
      <c r="D42" s="814" t="str">
        <f>IF('(入力順➀)基本情報入力シート'!D63="","",'(入力順➀)基本情報入力シート'!D63)</f>
        <v/>
      </c>
      <c r="E42" s="814" t="str">
        <f>IF('(入力順➀)基本情報入力シート'!E63="","",'(入力順➀)基本情報入力シート'!E63)</f>
        <v/>
      </c>
      <c r="F42" s="814" t="str">
        <f>IF('(入力順➀)基本情報入力シート'!F63="","",'(入力順➀)基本情報入力シート'!F63)</f>
        <v/>
      </c>
      <c r="G42" s="814" t="str">
        <f>IF('(入力順➀)基本情報入力シート'!G63="","",'(入力順➀)基本情報入力シート'!G63)</f>
        <v/>
      </c>
      <c r="H42" s="814" t="str">
        <f>IF('(入力順➀)基本情報入力シート'!H63="","",'(入力順➀)基本情報入力シート'!H63)</f>
        <v/>
      </c>
      <c r="I42" s="814" t="str">
        <f>IF('(入力順➀)基本情報入力シート'!I63="","",'(入力順➀)基本情報入力シート'!I63)</f>
        <v/>
      </c>
      <c r="J42" s="814" t="str">
        <f>IF('(入力順➀)基本情報入力シート'!J63="","",'(入力順➀)基本情報入力シート'!J63)</f>
        <v/>
      </c>
      <c r="K42" s="814" t="str">
        <f>IF('(入力順➀)基本情報入力シート'!K63="","",'(入力順➀)基本情報入力シート'!K63)</f>
        <v/>
      </c>
      <c r="L42" s="850" t="str">
        <f>IF('(入力順➀)基本情報入力シート'!L63="","",'(入力順➀)基本情報入力シート'!L63)</f>
        <v/>
      </c>
      <c r="M42" s="815" t="str">
        <f>IF('(入力順➀)基本情報入力シート'!M63="","",'(入力順➀)基本情報入力シート'!M63)</f>
        <v/>
      </c>
      <c r="N42" s="815" t="str">
        <f>IF('(入力順➀)基本情報入力シート'!R63="","",'(入力順➀)基本情報入力シート'!R63)</f>
        <v/>
      </c>
      <c r="O42" s="815" t="str">
        <f>IF('(入力順➀)基本情報入力シート'!W63="","",'(入力順➀)基本情報入力シート'!W63)</f>
        <v/>
      </c>
      <c r="P42" s="812" t="str">
        <f>IF('(入力順➀)基本情報入力シート'!X63="","",'(入力順➀)基本情報入力シート'!X63)</f>
        <v/>
      </c>
      <c r="Q42" s="816" t="str">
        <f>IF('(入力順➀)基本情報入力シート'!Y63="","",'(入力順➀)基本情報入力シート'!Y63)</f>
        <v/>
      </c>
      <c r="R42" s="817"/>
      <c r="S42" s="818" t="str">
        <f>IF(B42="×","",IF('(入力順➀)基本情報入力シート'!AB63="","",'(入力順➀)基本情報入力シート'!AB63))</f>
        <v/>
      </c>
      <c r="T42" s="819" t="str">
        <f>IF(B42="×","",IF('(入力順➀)基本情報入力シート'!AA63="","",'(入力順➀)基本情報入力シート'!AA63))</f>
        <v/>
      </c>
      <c r="U42" s="820" t="str">
        <f>IF(B42="×","",IF(Q42="","",VLOOKUP(Q42,【参考】数式用2!$A$3:$C$36,3,FALSE)))</f>
        <v/>
      </c>
      <c r="V42" s="821" t="s">
        <v>201</v>
      </c>
      <c r="W42" s="822"/>
      <c r="X42" s="823" t="s">
        <v>202</v>
      </c>
      <c r="Y42" s="824"/>
      <c r="Z42" s="825" t="s">
        <v>203</v>
      </c>
      <c r="AA42" s="826"/>
      <c r="AB42" s="827" t="s">
        <v>202</v>
      </c>
      <c r="AC42" s="828"/>
      <c r="AD42" s="827" t="s">
        <v>204</v>
      </c>
      <c r="AE42" s="829" t="s">
        <v>205</v>
      </c>
      <c r="AF42" s="830" t="str">
        <f t="shared" si="2"/>
        <v/>
      </c>
      <c r="AG42" s="831" t="s">
        <v>206</v>
      </c>
      <c r="AH42" s="832" t="str">
        <f t="shared" si="0"/>
        <v/>
      </c>
      <c r="AI42" s="833"/>
      <c r="AJ42" s="834"/>
      <c r="AK42" s="833"/>
      <c r="AL42" s="834"/>
    </row>
    <row r="43" spans="1:38" ht="36.75" customHeight="1">
      <c r="A43" s="812">
        <f t="shared" si="1"/>
        <v>32</v>
      </c>
      <c r="B43" s="817"/>
      <c r="C43" s="813" t="str">
        <f>IF('(入力順➀)基本情報入力シート'!C64="","",'(入力順➀)基本情報入力シート'!C64)</f>
        <v/>
      </c>
      <c r="D43" s="814" t="str">
        <f>IF('(入力順➀)基本情報入力シート'!D64="","",'(入力順➀)基本情報入力シート'!D64)</f>
        <v/>
      </c>
      <c r="E43" s="814" t="str">
        <f>IF('(入力順➀)基本情報入力シート'!E64="","",'(入力順➀)基本情報入力シート'!E64)</f>
        <v/>
      </c>
      <c r="F43" s="814" t="str">
        <f>IF('(入力順➀)基本情報入力シート'!F64="","",'(入力順➀)基本情報入力シート'!F64)</f>
        <v/>
      </c>
      <c r="G43" s="814" t="str">
        <f>IF('(入力順➀)基本情報入力シート'!G64="","",'(入力順➀)基本情報入力シート'!G64)</f>
        <v/>
      </c>
      <c r="H43" s="814" t="str">
        <f>IF('(入力順➀)基本情報入力シート'!H64="","",'(入力順➀)基本情報入力シート'!H64)</f>
        <v/>
      </c>
      <c r="I43" s="814" t="str">
        <f>IF('(入力順➀)基本情報入力シート'!I64="","",'(入力順➀)基本情報入力シート'!I64)</f>
        <v/>
      </c>
      <c r="J43" s="814" t="str">
        <f>IF('(入力順➀)基本情報入力シート'!J64="","",'(入力順➀)基本情報入力シート'!J64)</f>
        <v/>
      </c>
      <c r="K43" s="814" t="str">
        <f>IF('(入力順➀)基本情報入力シート'!K64="","",'(入力順➀)基本情報入力シート'!K64)</f>
        <v/>
      </c>
      <c r="L43" s="850" t="str">
        <f>IF('(入力順➀)基本情報入力シート'!L64="","",'(入力順➀)基本情報入力シート'!L64)</f>
        <v/>
      </c>
      <c r="M43" s="815" t="str">
        <f>IF('(入力順➀)基本情報入力シート'!M64="","",'(入力順➀)基本情報入力シート'!M64)</f>
        <v/>
      </c>
      <c r="N43" s="815" t="str">
        <f>IF('(入力順➀)基本情報入力シート'!R64="","",'(入力順➀)基本情報入力シート'!R64)</f>
        <v/>
      </c>
      <c r="O43" s="815" t="str">
        <f>IF('(入力順➀)基本情報入力シート'!W64="","",'(入力順➀)基本情報入力シート'!W64)</f>
        <v/>
      </c>
      <c r="P43" s="812" t="str">
        <f>IF('(入力順➀)基本情報入力シート'!X64="","",'(入力順➀)基本情報入力シート'!X64)</f>
        <v/>
      </c>
      <c r="Q43" s="816" t="str">
        <f>IF('(入力順➀)基本情報入力シート'!Y64="","",'(入力順➀)基本情報入力シート'!Y64)</f>
        <v/>
      </c>
      <c r="R43" s="817"/>
      <c r="S43" s="818" t="str">
        <f>IF(B43="×","",IF('(入力順➀)基本情報入力シート'!AB64="","",'(入力順➀)基本情報入力シート'!AB64))</f>
        <v/>
      </c>
      <c r="T43" s="819" t="str">
        <f>IF(B43="×","",IF('(入力順➀)基本情報入力シート'!AA64="","",'(入力順➀)基本情報入力シート'!AA64))</f>
        <v/>
      </c>
      <c r="U43" s="820" t="str">
        <f>IF(B43="×","",IF(Q43="","",VLOOKUP(Q43,【参考】数式用2!$A$3:$C$36,3,FALSE)))</f>
        <v/>
      </c>
      <c r="V43" s="821" t="s">
        <v>201</v>
      </c>
      <c r="W43" s="822"/>
      <c r="X43" s="823" t="s">
        <v>202</v>
      </c>
      <c r="Y43" s="824"/>
      <c r="Z43" s="825" t="s">
        <v>203</v>
      </c>
      <c r="AA43" s="826"/>
      <c r="AB43" s="827" t="s">
        <v>202</v>
      </c>
      <c r="AC43" s="828"/>
      <c r="AD43" s="827" t="s">
        <v>204</v>
      </c>
      <c r="AE43" s="829" t="s">
        <v>205</v>
      </c>
      <c r="AF43" s="830" t="str">
        <f t="shared" si="2"/>
        <v/>
      </c>
      <c r="AG43" s="831" t="s">
        <v>206</v>
      </c>
      <c r="AH43" s="832" t="str">
        <f t="shared" si="0"/>
        <v/>
      </c>
      <c r="AI43" s="833"/>
      <c r="AJ43" s="834"/>
      <c r="AK43" s="833"/>
      <c r="AL43" s="834"/>
    </row>
    <row r="44" spans="1:38" ht="36.75" customHeight="1">
      <c r="A44" s="812">
        <f t="shared" si="1"/>
        <v>33</v>
      </c>
      <c r="B44" s="817"/>
      <c r="C44" s="813" t="str">
        <f>IF('(入力順➀)基本情報入力シート'!C65="","",'(入力順➀)基本情報入力シート'!C65)</f>
        <v/>
      </c>
      <c r="D44" s="814" t="str">
        <f>IF('(入力順➀)基本情報入力シート'!D65="","",'(入力順➀)基本情報入力シート'!D65)</f>
        <v/>
      </c>
      <c r="E44" s="814" t="str">
        <f>IF('(入力順➀)基本情報入力シート'!E65="","",'(入力順➀)基本情報入力シート'!E65)</f>
        <v/>
      </c>
      <c r="F44" s="814" t="str">
        <f>IF('(入力順➀)基本情報入力シート'!F65="","",'(入力順➀)基本情報入力シート'!F65)</f>
        <v/>
      </c>
      <c r="G44" s="814" t="str">
        <f>IF('(入力順➀)基本情報入力シート'!G65="","",'(入力順➀)基本情報入力シート'!G65)</f>
        <v/>
      </c>
      <c r="H44" s="814" t="str">
        <f>IF('(入力順➀)基本情報入力シート'!H65="","",'(入力順➀)基本情報入力シート'!H65)</f>
        <v/>
      </c>
      <c r="I44" s="814" t="str">
        <f>IF('(入力順➀)基本情報入力シート'!I65="","",'(入力順➀)基本情報入力シート'!I65)</f>
        <v/>
      </c>
      <c r="J44" s="814" t="str">
        <f>IF('(入力順➀)基本情報入力シート'!J65="","",'(入力順➀)基本情報入力シート'!J65)</f>
        <v/>
      </c>
      <c r="K44" s="814" t="str">
        <f>IF('(入力順➀)基本情報入力シート'!K65="","",'(入力順➀)基本情報入力シート'!K65)</f>
        <v/>
      </c>
      <c r="L44" s="850" t="str">
        <f>IF('(入力順➀)基本情報入力シート'!L65="","",'(入力順➀)基本情報入力シート'!L65)</f>
        <v/>
      </c>
      <c r="M44" s="815" t="str">
        <f>IF('(入力順➀)基本情報入力シート'!M65="","",'(入力順➀)基本情報入力シート'!M65)</f>
        <v/>
      </c>
      <c r="N44" s="815" t="str">
        <f>IF('(入力順➀)基本情報入力シート'!R65="","",'(入力順➀)基本情報入力シート'!R65)</f>
        <v/>
      </c>
      <c r="O44" s="815" t="str">
        <f>IF('(入力順➀)基本情報入力シート'!W65="","",'(入力順➀)基本情報入力シート'!W65)</f>
        <v/>
      </c>
      <c r="P44" s="812" t="str">
        <f>IF('(入力順➀)基本情報入力シート'!X65="","",'(入力順➀)基本情報入力シート'!X65)</f>
        <v/>
      </c>
      <c r="Q44" s="816" t="str">
        <f>IF('(入力順➀)基本情報入力シート'!Y65="","",'(入力順➀)基本情報入力シート'!Y65)</f>
        <v/>
      </c>
      <c r="R44" s="817"/>
      <c r="S44" s="818" t="str">
        <f>IF(B44="×","",IF('(入力順➀)基本情報入力シート'!AB65="","",'(入力順➀)基本情報入力シート'!AB65))</f>
        <v/>
      </c>
      <c r="T44" s="819" t="str">
        <f>IF(B44="×","",IF('(入力順➀)基本情報入力シート'!AA65="","",'(入力順➀)基本情報入力シート'!AA65))</f>
        <v/>
      </c>
      <c r="U44" s="820" t="str">
        <f>IF(B44="×","",IF(Q44="","",VLOOKUP(Q44,【参考】数式用2!$A$3:$C$36,3,FALSE)))</f>
        <v/>
      </c>
      <c r="V44" s="821" t="s">
        <v>201</v>
      </c>
      <c r="W44" s="822"/>
      <c r="X44" s="823" t="s">
        <v>202</v>
      </c>
      <c r="Y44" s="824"/>
      <c r="Z44" s="825" t="s">
        <v>203</v>
      </c>
      <c r="AA44" s="826"/>
      <c r="AB44" s="827" t="s">
        <v>202</v>
      </c>
      <c r="AC44" s="828"/>
      <c r="AD44" s="827" t="s">
        <v>204</v>
      </c>
      <c r="AE44" s="829" t="s">
        <v>205</v>
      </c>
      <c r="AF44" s="830" t="str">
        <f t="shared" si="2"/>
        <v/>
      </c>
      <c r="AG44" s="831" t="s">
        <v>206</v>
      </c>
      <c r="AH44" s="832" t="str">
        <f t="shared" si="0"/>
        <v/>
      </c>
      <c r="AI44" s="833"/>
      <c r="AJ44" s="834"/>
      <c r="AK44" s="833"/>
      <c r="AL44" s="834"/>
    </row>
    <row r="45" spans="1:38" ht="36.75" customHeight="1">
      <c r="A45" s="812">
        <f t="shared" si="1"/>
        <v>34</v>
      </c>
      <c r="B45" s="817"/>
      <c r="C45" s="813" t="str">
        <f>IF('(入力順➀)基本情報入力シート'!C66="","",'(入力順➀)基本情報入力シート'!C66)</f>
        <v/>
      </c>
      <c r="D45" s="814" t="str">
        <f>IF('(入力順➀)基本情報入力シート'!D66="","",'(入力順➀)基本情報入力シート'!D66)</f>
        <v/>
      </c>
      <c r="E45" s="814" t="str">
        <f>IF('(入力順➀)基本情報入力シート'!E66="","",'(入力順➀)基本情報入力シート'!E66)</f>
        <v/>
      </c>
      <c r="F45" s="814" t="str">
        <f>IF('(入力順➀)基本情報入力シート'!F66="","",'(入力順➀)基本情報入力シート'!F66)</f>
        <v/>
      </c>
      <c r="G45" s="814" t="str">
        <f>IF('(入力順➀)基本情報入力シート'!G66="","",'(入力順➀)基本情報入力シート'!G66)</f>
        <v/>
      </c>
      <c r="H45" s="814" t="str">
        <f>IF('(入力順➀)基本情報入力シート'!H66="","",'(入力順➀)基本情報入力シート'!H66)</f>
        <v/>
      </c>
      <c r="I45" s="814" t="str">
        <f>IF('(入力順➀)基本情報入力シート'!I66="","",'(入力順➀)基本情報入力シート'!I66)</f>
        <v/>
      </c>
      <c r="J45" s="814" t="str">
        <f>IF('(入力順➀)基本情報入力シート'!J66="","",'(入力順➀)基本情報入力シート'!J66)</f>
        <v/>
      </c>
      <c r="K45" s="814" t="str">
        <f>IF('(入力順➀)基本情報入力シート'!K66="","",'(入力順➀)基本情報入力シート'!K66)</f>
        <v/>
      </c>
      <c r="L45" s="850" t="str">
        <f>IF('(入力順➀)基本情報入力シート'!L66="","",'(入力順➀)基本情報入力シート'!L66)</f>
        <v/>
      </c>
      <c r="M45" s="815" t="str">
        <f>IF('(入力順➀)基本情報入力シート'!M66="","",'(入力順➀)基本情報入力シート'!M66)</f>
        <v/>
      </c>
      <c r="N45" s="815" t="str">
        <f>IF('(入力順➀)基本情報入力シート'!R66="","",'(入力順➀)基本情報入力シート'!R66)</f>
        <v/>
      </c>
      <c r="O45" s="815" t="str">
        <f>IF('(入力順➀)基本情報入力シート'!W66="","",'(入力順➀)基本情報入力シート'!W66)</f>
        <v/>
      </c>
      <c r="P45" s="812" t="str">
        <f>IF('(入力順➀)基本情報入力シート'!X66="","",'(入力順➀)基本情報入力シート'!X66)</f>
        <v/>
      </c>
      <c r="Q45" s="816" t="str">
        <f>IF('(入力順➀)基本情報入力シート'!Y66="","",'(入力順➀)基本情報入力シート'!Y66)</f>
        <v/>
      </c>
      <c r="R45" s="817"/>
      <c r="S45" s="818" t="str">
        <f>IF(B45="×","",IF('(入力順➀)基本情報入力シート'!AB66="","",'(入力順➀)基本情報入力シート'!AB66))</f>
        <v/>
      </c>
      <c r="T45" s="819" t="str">
        <f>IF(B45="×","",IF('(入力順➀)基本情報入力シート'!AA66="","",'(入力順➀)基本情報入力シート'!AA66))</f>
        <v/>
      </c>
      <c r="U45" s="820" t="str">
        <f>IF(B45="×","",IF(Q45="","",VLOOKUP(Q45,【参考】数式用2!$A$3:$C$36,3,FALSE)))</f>
        <v/>
      </c>
      <c r="V45" s="821" t="s">
        <v>201</v>
      </c>
      <c r="W45" s="822"/>
      <c r="X45" s="823" t="s">
        <v>202</v>
      </c>
      <c r="Y45" s="824"/>
      <c r="Z45" s="825" t="s">
        <v>203</v>
      </c>
      <c r="AA45" s="826"/>
      <c r="AB45" s="827" t="s">
        <v>202</v>
      </c>
      <c r="AC45" s="828"/>
      <c r="AD45" s="827" t="s">
        <v>204</v>
      </c>
      <c r="AE45" s="829" t="s">
        <v>205</v>
      </c>
      <c r="AF45" s="830" t="str">
        <f t="shared" si="2"/>
        <v/>
      </c>
      <c r="AG45" s="831" t="s">
        <v>206</v>
      </c>
      <c r="AH45" s="832" t="str">
        <f t="shared" si="0"/>
        <v/>
      </c>
      <c r="AI45" s="833"/>
      <c r="AJ45" s="834"/>
      <c r="AK45" s="833"/>
      <c r="AL45" s="834"/>
    </row>
    <row r="46" spans="1:38" ht="36.75" customHeight="1">
      <c r="A46" s="812">
        <f t="shared" si="1"/>
        <v>35</v>
      </c>
      <c r="B46" s="817"/>
      <c r="C46" s="813" t="str">
        <f>IF('(入力順➀)基本情報入力シート'!C67="","",'(入力順➀)基本情報入力シート'!C67)</f>
        <v/>
      </c>
      <c r="D46" s="814" t="str">
        <f>IF('(入力順➀)基本情報入力シート'!D67="","",'(入力順➀)基本情報入力シート'!D67)</f>
        <v/>
      </c>
      <c r="E46" s="814" t="str">
        <f>IF('(入力順➀)基本情報入力シート'!E67="","",'(入力順➀)基本情報入力シート'!E67)</f>
        <v/>
      </c>
      <c r="F46" s="814" t="str">
        <f>IF('(入力順➀)基本情報入力シート'!F67="","",'(入力順➀)基本情報入力シート'!F67)</f>
        <v/>
      </c>
      <c r="G46" s="814" t="str">
        <f>IF('(入力順➀)基本情報入力シート'!G67="","",'(入力順➀)基本情報入力シート'!G67)</f>
        <v/>
      </c>
      <c r="H46" s="814" t="str">
        <f>IF('(入力順➀)基本情報入力シート'!H67="","",'(入力順➀)基本情報入力シート'!H67)</f>
        <v/>
      </c>
      <c r="I46" s="814" t="str">
        <f>IF('(入力順➀)基本情報入力シート'!I67="","",'(入力順➀)基本情報入力シート'!I67)</f>
        <v/>
      </c>
      <c r="J46" s="814" t="str">
        <f>IF('(入力順➀)基本情報入力シート'!J67="","",'(入力順➀)基本情報入力シート'!J67)</f>
        <v/>
      </c>
      <c r="K46" s="814" t="str">
        <f>IF('(入力順➀)基本情報入力シート'!K67="","",'(入力順➀)基本情報入力シート'!K67)</f>
        <v/>
      </c>
      <c r="L46" s="850" t="str">
        <f>IF('(入力順➀)基本情報入力シート'!L67="","",'(入力順➀)基本情報入力シート'!L67)</f>
        <v/>
      </c>
      <c r="M46" s="815" t="str">
        <f>IF('(入力順➀)基本情報入力シート'!M67="","",'(入力順➀)基本情報入力シート'!M67)</f>
        <v/>
      </c>
      <c r="N46" s="815" t="str">
        <f>IF('(入力順➀)基本情報入力シート'!R67="","",'(入力順➀)基本情報入力シート'!R67)</f>
        <v/>
      </c>
      <c r="O46" s="815" t="str">
        <f>IF('(入力順➀)基本情報入力シート'!W67="","",'(入力順➀)基本情報入力シート'!W67)</f>
        <v/>
      </c>
      <c r="P46" s="812" t="str">
        <f>IF('(入力順➀)基本情報入力シート'!X67="","",'(入力順➀)基本情報入力シート'!X67)</f>
        <v/>
      </c>
      <c r="Q46" s="816" t="str">
        <f>IF('(入力順➀)基本情報入力シート'!Y67="","",'(入力順➀)基本情報入力シート'!Y67)</f>
        <v/>
      </c>
      <c r="R46" s="817"/>
      <c r="S46" s="818" t="str">
        <f>IF(B46="×","",IF('(入力順➀)基本情報入力シート'!AB67="","",'(入力順➀)基本情報入力シート'!AB67))</f>
        <v/>
      </c>
      <c r="T46" s="819" t="str">
        <f>IF(B46="×","",IF('(入力順➀)基本情報入力シート'!AA67="","",'(入力順➀)基本情報入力シート'!AA67))</f>
        <v/>
      </c>
      <c r="U46" s="820" t="str">
        <f>IF(B46="×","",IF(Q46="","",VLOOKUP(Q46,【参考】数式用2!$A$3:$C$36,3,FALSE)))</f>
        <v/>
      </c>
      <c r="V46" s="821" t="s">
        <v>201</v>
      </c>
      <c r="W46" s="822"/>
      <c r="X46" s="823" t="s">
        <v>202</v>
      </c>
      <c r="Y46" s="824"/>
      <c r="Z46" s="825" t="s">
        <v>203</v>
      </c>
      <c r="AA46" s="826"/>
      <c r="AB46" s="827" t="s">
        <v>202</v>
      </c>
      <c r="AC46" s="828"/>
      <c r="AD46" s="827" t="s">
        <v>204</v>
      </c>
      <c r="AE46" s="829" t="s">
        <v>205</v>
      </c>
      <c r="AF46" s="830" t="str">
        <f t="shared" si="2"/>
        <v/>
      </c>
      <c r="AG46" s="831" t="s">
        <v>206</v>
      </c>
      <c r="AH46" s="832" t="str">
        <f t="shared" si="0"/>
        <v/>
      </c>
      <c r="AI46" s="833"/>
      <c r="AJ46" s="834"/>
      <c r="AK46" s="833"/>
      <c r="AL46" s="834"/>
    </row>
    <row r="47" spans="1:38" ht="36.75" customHeight="1">
      <c r="A47" s="812">
        <f t="shared" si="1"/>
        <v>36</v>
      </c>
      <c r="B47" s="817"/>
      <c r="C47" s="813" t="str">
        <f>IF('(入力順➀)基本情報入力シート'!C68="","",'(入力順➀)基本情報入力シート'!C68)</f>
        <v/>
      </c>
      <c r="D47" s="814" t="str">
        <f>IF('(入力順➀)基本情報入力シート'!D68="","",'(入力順➀)基本情報入力シート'!D68)</f>
        <v/>
      </c>
      <c r="E47" s="814" t="str">
        <f>IF('(入力順➀)基本情報入力シート'!E68="","",'(入力順➀)基本情報入力シート'!E68)</f>
        <v/>
      </c>
      <c r="F47" s="814" t="str">
        <f>IF('(入力順➀)基本情報入力シート'!F68="","",'(入力順➀)基本情報入力シート'!F68)</f>
        <v/>
      </c>
      <c r="G47" s="814" t="str">
        <f>IF('(入力順➀)基本情報入力シート'!G68="","",'(入力順➀)基本情報入力シート'!G68)</f>
        <v/>
      </c>
      <c r="H47" s="814" t="str">
        <f>IF('(入力順➀)基本情報入力シート'!H68="","",'(入力順➀)基本情報入力シート'!H68)</f>
        <v/>
      </c>
      <c r="I47" s="814" t="str">
        <f>IF('(入力順➀)基本情報入力シート'!I68="","",'(入力順➀)基本情報入力シート'!I68)</f>
        <v/>
      </c>
      <c r="J47" s="814" t="str">
        <f>IF('(入力順➀)基本情報入力シート'!J68="","",'(入力順➀)基本情報入力シート'!J68)</f>
        <v/>
      </c>
      <c r="K47" s="814" t="str">
        <f>IF('(入力順➀)基本情報入力シート'!K68="","",'(入力順➀)基本情報入力シート'!K68)</f>
        <v/>
      </c>
      <c r="L47" s="850" t="str">
        <f>IF('(入力順➀)基本情報入力シート'!L68="","",'(入力順➀)基本情報入力シート'!L68)</f>
        <v/>
      </c>
      <c r="M47" s="815" t="str">
        <f>IF('(入力順➀)基本情報入力シート'!M68="","",'(入力順➀)基本情報入力シート'!M68)</f>
        <v/>
      </c>
      <c r="N47" s="815" t="str">
        <f>IF('(入力順➀)基本情報入力シート'!R68="","",'(入力順➀)基本情報入力シート'!R68)</f>
        <v/>
      </c>
      <c r="O47" s="815" t="str">
        <f>IF('(入力順➀)基本情報入力シート'!W68="","",'(入力順➀)基本情報入力シート'!W68)</f>
        <v/>
      </c>
      <c r="P47" s="812" t="str">
        <f>IF('(入力順➀)基本情報入力シート'!X68="","",'(入力順➀)基本情報入力シート'!X68)</f>
        <v/>
      </c>
      <c r="Q47" s="816" t="str">
        <f>IF('(入力順➀)基本情報入力シート'!Y68="","",'(入力順➀)基本情報入力シート'!Y68)</f>
        <v/>
      </c>
      <c r="R47" s="817"/>
      <c r="S47" s="818" t="str">
        <f>IF(B47="×","",IF('(入力順➀)基本情報入力シート'!AB68="","",'(入力順➀)基本情報入力シート'!AB68))</f>
        <v/>
      </c>
      <c r="T47" s="819" t="str">
        <f>IF(B47="×","",IF('(入力順➀)基本情報入力シート'!AA68="","",'(入力順➀)基本情報入力シート'!AA68))</f>
        <v/>
      </c>
      <c r="U47" s="820" t="str">
        <f>IF(B47="×","",IF(Q47="","",VLOOKUP(Q47,【参考】数式用2!$A$3:$C$36,3,FALSE)))</f>
        <v/>
      </c>
      <c r="V47" s="821" t="s">
        <v>201</v>
      </c>
      <c r="W47" s="822"/>
      <c r="X47" s="823" t="s">
        <v>202</v>
      </c>
      <c r="Y47" s="824"/>
      <c r="Z47" s="825" t="s">
        <v>203</v>
      </c>
      <c r="AA47" s="826"/>
      <c r="AB47" s="827" t="s">
        <v>202</v>
      </c>
      <c r="AC47" s="828"/>
      <c r="AD47" s="827" t="s">
        <v>204</v>
      </c>
      <c r="AE47" s="829" t="s">
        <v>205</v>
      </c>
      <c r="AF47" s="830" t="str">
        <f t="shared" si="2"/>
        <v/>
      </c>
      <c r="AG47" s="831" t="s">
        <v>206</v>
      </c>
      <c r="AH47" s="832" t="str">
        <f t="shared" si="0"/>
        <v/>
      </c>
      <c r="AI47" s="833"/>
      <c r="AJ47" s="834"/>
      <c r="AK47" s="833"/>
      <c r="AL47" s="834"/>
    </row>
    <row r="48" spans="1:38" ht="36.75" customHeight="1">
      <c r="A48" s="812">
        <f t="shared" si="1"/>
        <v>37</v>
      </c>
      <c r="B48" s="817"/>
      <c r="C48" s="813" t="str">
        <f>IF('(入力順➀)基本情報入力シート'!C69="","",'(入力順➀)基本情報入力シート'!C69)</f>
        <v/>
      </c>
      <c r="D48" s="814" t="str">
        <f>IF('(入力順➀)基本情報入力シート'!D69="","",'(入力順➀)基本情報入力シート'!D69)</f>
        <v/>
      </c>
      <c r="E48" s="814" t="str">
        <f>IF('(入力順➀)基本情報入力シート'!E69="","",'(入力順➀)基本情報入力シート'!E69)</f>
        <v/>
      </c>
      <c r="F48" s="814" t="str">
        <f>IF('(入力順➀)基本情報入力シート'!F69="","",'(入力順➀)基本情報入力シート'!F69)</f>
        <v/>
      </c>
      <c r="G48" s="814" t="str">
        <f>IF('(入力順➀)基本情報入力シート'!G69="","",'(入力順➀)基本情報入力シート'!G69)</f>
        <v/>
      </c>
      <c r="H48" s="814" t="str">
        <f>IF('(入力順➀)基本情報入力シート'!H69="","",'(入力順➀)基本情報入力シート'!H69)</f>
        <v/>
      </c>
      <c r="I48" s="814" t="str">
        <f>IF('(入力順➀)基本情報入力シート'!I69="","",'(入力順➀)基本情報入力シート'!I69)</f>
        <v/>
      </c>
      <c r="J48" s="814" t="str">
        <f>IF('(入力順➀)基本情報入力シート'!J69="","",'(入力順➀)基本情報入力シート'!J69)</f>
        <v/>
      </c>
      <c r="K48" s="814" t="str">
        <f>IF('(入力順➀)基本情報入力シート'!K69="","",'(入力順➀)基本情報入力シート'!K69)</f>
        <v/>
      </c>
      <c r="L48" s="850" t="str">
        <f>IF('(入力順➀)基本情報入力シート'!L69="","",'(入力順➀)基本情報入力シート'!L69)</f>
        <v/>
      </c>
      <c r="M48" s="815" t="str">
        <f>IF('(入力順➀)基本情報入力シート'!M69="","",'(入力順➀)基本情報入力シート'!M69)</f>
        <v/>
      </c>
      <c r="N48" s="815" t="str">
        <f>IF('(入力順➀)基本情報入力シート'!R69="","",'(入力順➀)基本情報入力シート'!R69)</f>
        <v/>
      </c>
      <c r="O48" s="815" t="str">
        <f>IF('(入力順➀)基本情報入力シート'!W69="","",'(入力順➀)基本情報入力シート'!W69)</f>
        <v/>
      </c>
      <c r="P48" s="812" t="str">
        <f>IF('(入力順➀)基本情報入力シート'!X69="","",'(入力順➀)基本情報入力シート'!X69)</f>
        <v/>
      </c>
      <c r="Q48" s="816" t="str">
        <f>IF('(入力順➀)基本情報入力シート'!Y69="","",'(入力順➀)基本情報入力シート'!Y69)</f>
        <v/>
      </c>
      <c r="R48" s="817"/>
      <c r="S48" s="818" t="str">
        <f>IF(B48="×","",IF('(入力順➀)基本情報入力シート'!AB69="","",'(入力順➀)基本情報入力シート'!AB69))</f>
        <v/>
      </c>
      <c r="T48" s="819" t="str">
        <f>IF(B48="×","",IF('(入力順➀)基本情報入力シート'!AA69="","",'(入力順➀)基本情報入力シート'!AA69))</f>
        <v/>
      </c>
      <c r="U48" s="820" t="str">
        <f>IF(B48="×","",IF(Q48="","",VLOOKUP(Q48,【参考】数式用2!$A$3:$C$36,3,FALSE)))</f>
        <v/>
      </c>
      <c r="V48" s="821" t="s">
        <v>201</v>
      </c>
      <c r="W48" s="822"/>
      <c r="X48" s="823" t="s">
        <v>202</v>
      </c>
      <c r="Y48" s="824"/>
      <c r="Z48" s="825" t="s">
        <v>203</v>
      </c>
      <c r="AA48" s="826"/>
      <c r="AB48" s="827" t="s">
        <v>202</v>
      </c>
      <c r="AC48" s="828"/>
      <c r="AD48" s="827" t="s">
        <v>204</v>
      </c>
      <c r="AE48" s="829" t="s">
        <v>205</v>
      </c>
      <c r="AF48" s="830" t="str">
        <f t="shared" si="2"/>
        <v/>
      </c>
      <c r="AG48" s="831" t="s">
        <v>206</v>
      </c>
      <c r="AH48" s="832" t="str">
        <f t="shared" si="0"/>
        <v/>
      </c>
      <c r="AI48" s="833"/>
      <c r="AJ48" s="834"/>
      <c r="AK48" s="833"/>
      <c r="AL48" s="834"/>
    </row>
    <row r="49" spans="1:38" ht="36.75" customHeight="1">
      <c r="A49" s="812">
        <f t="shared" si="1"/>
        <v>38</v>
      </c>
      <c r="B49" s="817"/>
      <c r="C49" s="813" t="str">
        <f>IF('(入力順➀)基本情報入力シート'!C70="","",'(入力順➀)基本情報入力シート'!C70)</f>
        <v/>
      </c>
      <c r="D49" s="814" t="str">
        <f>IF('(入力順➀)基本情報入力シート'!D70="","",'(入力順➀)基本情報入力シート'!D70)</f>
        <v/>
      </c>
      <c r="E49" s="814" t="str">
        <f>IF('(入力順➀)基本情報入力シート'!E70="","",'(入力順➀)基本情報入力シート'!E70)</f>
        <v/>
      </c>
      <c r="F49" s="814" t="str">
        <f>IF('(入力順➀)基本情報入力シート'!F70="","",'(入力順➀)基本情報入力シート'!F70)</f>
        <v/>
      </c>
      <c r="G49" s="814" t="str">
        <f>IF('(入力順➀)基本情報入力シート'!G70="","",'(入力順➀)基本情報入力シート'!G70)</f>
        <v/>
      </c>
      <c r="H49" s="814" t="str">
        <f>IF('(入力順➀)基本情報入力シート'!H70="","",'(入力順➀)基本情報入力シート'!H70)</f>
        <v/>
      </c>
      <c r="I49" s="814" t="str">
        <f>IF('(入力順➀)基本情報入力シート'!I70="","",'(入力順➀)基本情報入力シート'!I70)</f>
        <v/>
      </c>
      <c r="J49" s="814" t="str">
        <f>IF('(入力順➀)基本情報入力シート'!J70="","",'(入力順➀)基本情報入力シート'!J70)</f>
        <v/>
      </c>
      <c r="K49" s="814" t="str">
        <f>IF('(入力順➀)基本情報入力シート'!K70="","",'(入力順➀)基本情報入力シート'!K70)</f>
        <v/>
      </c>
      <c r="L49" s="850" t="str">
        <f>IF('(入力順➀)基本情報入力シート'!L70="","",'(入力順➀)基本情報入力シート'!L70)</f>
        <v/>
      </c>
      <c r="M49" s="815" t="str">
        <f>IF('(入力順➀)基本情報入力シート'!M70="","",'(入力順➀)基本情報入力シート'!M70)</f>
        <v/>
      </c>
      <c r="N49" s="815" t="str">
        <f>IF('(入力順➀)基本情報入力シート'!R70="","",'(入力順➀)基本情報入力シート'!R70)</f>
        <v/>
      </c>
      <c r="O49" s="815" t="str">
        <f>IF('(入力順➀)基本情報入力シート'!W70="","",'(入力順➀)基本情報入力シート'!W70)</f>
        <v/>
      </c>
      <c r="P49" s="812" t="str">
        <f>IF('(入力順➀)基本情報入力シート'!X70="","",'(入力順➀)基本情報入力シート'!X70)</f>
        <v/>
      </c>
      <c r="Q49" s="816" t="str">
        <f>IF('(入力順➀)基本情報入力シート'!Y70="","",'(入力順➀)基本情報入力シート'!Y70)</f>
        <v/>
      </c>
      <c r="R49" s="817"/>
      <c r="S49" s="818" t="str">
        <f>IF(B49="×","",IF('(入力順➀)基本情報入力シート'!AB70="","",'(入力順➀)基本情報入力シート'!AB70))</f>
        <v/>
      </c>
      <c r="T49" s="819" t="str">
        <f>IF(B49="×","",IF('(入力順➀)基本情報入力シート'!AA70="","",'(入力順➀)基本情報入力シート'!AA70))</f>
        <v/>
      </c>
      <c r="U49" s="820" t="str">
        <f>IF(B49="×","",IF(Q49="","",VLOOKUP(Q49,【参考】数式用2!$A$3:$C$36,3,FALSE)))</f>
        <v/>
      </c>
      <c r="V49" s="821" t="s">
        <v>201</v>
      </c>
      <c r="W49" s="822"/>
      <c r="X49" s="823" t="s">
        <v>202</v>
      </c>
      <c r="Y49" s="824"/>
      <c r="Z49" s="825" t="s">
        <v>203</v>
      </c>
      <c r="AA49" s="826"/>
      <c r="AB49" s="827" t="s">
        <v>202</v>
      </c>
      <c r="AC49" s="828"/>
      <c r="AD49" s="827" t="s">
        <v>204</v>
      </c>
      <c r="AE49" s="829" t="s">
        <v>205</v>
      </c>
      <c r="AF49" s="830" t="str">
        <f t="shared" si="2"/>
        <v/>
      </c>
      <c r="AG49" s="831" t="s">
        <v>206</v>
      </c>
      <c r="AH49" s="832" t="str">
        <f t="shared" si="0"/>
        <v/>
      </c>
      <c r="AI49" s="833"/>
      <c r="AJ49" s="834"/>
      <c r="AK49" s="833"/>
      <c r="AL49" s="834"/>
    </row>
    <row r="50" spans="1:38" ht="36.75" customHeight="1">
      <c r="A50" s="812">
        <f t="shared" si="1"/>
        <v>39</v>
      </c>
      <c r="B50" s="817"/>
      <c r="C50" s="813" t="str">
        <f>IF('(入力順➀)基本情報入力シート'!C71="","",'(入力順➀)基本情報入力シート'!C71)</f>
        <v/>
      </c>
      <c r="D50" s="814" t="str">
        <f>IF('(入力順➀)基本情報入力シート'!D71="","",'(入力順➀)基本情報入力シート'!D71)</f>
        <v/>
      </c>
      <c r="E50" s="814" t="str">
        <f>IF('(入力順➀)基本情報入力シート'!E71="","",'(入力順➀)基本情報入力シート'!E71)</f>
        <v/>
      </c>
      <c r="F50" s="814" t="str">
        <f>IF('(入力順➀)基本情報入力シート'!F71="","",'(入力順➀)基本情報入力シート'!F71)</f>
        <v/>
      </c>
      <c r="G50" s="814" t="str">
        <f>IF('(入力順➀)基本情報入力シート'!G71="","",'(入力順➀)基本情報入力シート'!G71)</f>
        <v/>
      </c>
      <c r="H50" s="814" t="str">
        <f>IF('(入力順➀)基本情報入力シート'!H71="","",'(入力順➀)基本情報入力シート'!H71)</f>
        <v/>
      </c>
      <c r="I50" s="814" t="str">
        <f>IF('(入力順➀)基本情報入力シート'!I71="","",'(入力順➀)基本情報入力シート'!I71)</f>
        <v/>
      </c>
      <c r="J50" s="814" t="str">
        <f>IF('(入力順➀)基本情報入力シート'!J71="","",'(入力順➀)基本情報入力シート'!J71)</f>
        <v/>
      </c>
      <c r="K50" s="814" t="str">
        <f>IF('(入力順➀)基本情報入力シート'!K71="","",'(入力順➀)基本情報入力シート'!K71)</f>
        <v/>
      </c>
      <c r="L50" s="850" t="str">
        <f>IF('(入力順➀)基本情報入力シート'!L71="","",'(入力順➀)基本情報入力シート'!L71)</f>
        <v/>
      </c>
      <c r="M50" s="815" t="str">
        <f>IF('(入力順➀)基本情報入力シート'!M71="","",'(入力順➀)基本情報入力シート'!M71)</f>
        <v/>
      </c>
      <c r="N50" s="815" t="str">
        <f>IF('(入力順➀)基本情報入力シート'!R71="","",'(入力順➀)基本情報入力シート'!R71)</f>
        <v/>
      </c>
      <c r="O50" s="815" t="str">
        <f>IF('(入力順➀)基本情報入力シート'!W71="","",'(入力順➀)基本情報入力シート'!W71)</f>
        <v/>
      </c>
      <c r="P50" s="812" t="str">
        <f>IF('(入力順➀)基本情報入力シート'!X71="","",'(入力順➀)基本情報入力シート'!X71)</f>
        <v/>
      </c>
      <c r="Q50" s="816" t="str">
        <f>IF('(入力順➀)基本情報入力シート'!Y71="","",'(入力順➀)基本情報入力シート'!Y71)</f>
        <v/>
      </c>
      <c r="R50" s="817"/>
      <c r="S50" s="818" t="str">
        <f>IF(B50="×","",IF('(入力順➀)基本情報入力シート'!AB71="","",'(入力順➀)基本情報入力シート'!AB71))</f>
        <v/>
      </c>
      <c r="T50" s="819" t="str">
        <f>IF(B50="×","",IF('(入力順➀)基本情報入力シート'!AA71="","",'(入力順➀)基本情報入力シート'!AA71))</f>
        <v/>
      </c>
      <c r="U50" s="820" t="str">
        <f>IF(B50="×","",IF(Q50="","",VLOOKUP(Q50,【参考】数式用2!$A$3:$C$36,3,FALSE)))</f>
        <v/>
      </c>
      <c r="V50" s="821" t="s">
        <v>201</v>
      </c>
      <c r="W50" s="822"/>
      <c r="X50" s="823" t="s">
        <v>202</v>
      </c>
      <c r="Y50" s="824"/>
      <c r="Z50" s="825" t="s">
        <v>203</v>
      </c>
      <c r="AA50" s="826"/>
      <c r="AB50" s="827" t="s">
        <v>202</v>
      </c>
      <c r="AC50" s="828"/>
      <c r="AD50" s="827" t="s">
        <v>204</v>
      </c>
      <c r="AE50" s="829" t="s">
        <v>205</v>
      </c>
      <c r="AF50" s="830" t="str">
        <f t="shared" si="2"/>
        <v/>
      </c>
      <c r="AG50" s="831" t="s">
        <v>206</v>
      </c>
      <c r="AH50" s="832" t="str">
        <f t="shared" si="0"/>
        <v/>
      </c>
      <c r="AI50" s="833"/>
      <c r="AJ50" s="834"/>
      <c r="AK50" s="833"/>
      <c r="AL50" s="834"/>
    </row>
    <row r="51" spans="1:38" ht="36.75" customHeight="1">
      <c r="A51" s="812">
        <f t="shared" si="1"/>
        <v>40</v>
      </c>
      <c r="B51" s="817"/>
      <c r="C51" s="813" t="str">
        <f>IF('(入力順➀)基本情報入力シート'!C72="","",'(入力順➀)基本情報入力シート'!C72)</f>
        <v/>
      </c>
      <c r="D51" s="814" t="str">
        <f>IF('(入力順➀)基本情報入力シート'!D72="","",'(入力順➀)基本情報入力シート'!D72)</f>
        <v/>
      </c>
      <c r="E51" s="814" t="str">
        <f>IF('(入力順➀)基本情報入力シート'!E72="","",'(入力順➀)基本情報入力シート'!E72)</f>
        <v/>
      </c>
      <c r="F51" s="814" t="str">
        <f>IF('(入力順➀)基本情報入力シート'!F72="","",'(入力順➀)基本情報入力シート'!F72)</f>
        <v/>
      </c>
      <c r="G51" s="814" t="str">
        <f>IF('(入力順➀)基本情報入力シート'!G72="","",'(入力順➀)基本情報入力シート'!G72)</f>
        <v/>
      </c>
      <c r="H51" s="814" t="str">
        <f>IF('(入力順➀)基本情報入力シート'!H72="","",'(入力順➀)基本情報入力シート'!H72)</f>
        <v/>
      </c>
      <c r="I51" s="814" t="str">
        <f>IF('(入力順➀)基本情報入力シート'!I72="","",'(入力順➀)基本情報入力シート'!I72)</f>
        <v/>
      </c>
      <c r="J51" s="814" t="str">
        <f>IF('(入力順➀)基本情報入力シート'!J72="","",'(入力順➀)基本情報入力シート'!J72)</f>
        <v/>
      </c>
      <c r="K51" s="814" t="str">
        <f>IF('(入力順➀)基本情報入力シート'!K72="","",'(入力順➀)基本情報入力シート'!K72)</f>
        <v/>
      </c>
      <c r="L51" s="850" t="str">
        <f>IF('(入力順➀)基本情報入力シート'!L72="","",'(入力順➀)基本情報入力シート'!L72)</f>
        <v/>
      </c>
      <c r="M51" s="815" t="str">
        <f>IF('(入力順➀)基本情報入力シート'!M72="","",'(入力順➀)基本情報入力シート'!M72)</f>
        <v/>
      </c>
      <c r="N51" s="815" t="str">
        <f>IF('(入力順➀)基本情報入力シート'!R72="","",'(入力順➀)基本情報入力シート'!R72)</f>
        <v/>
      </c>
      <c r="O51" s="815" t="str">
        <f>IF('(入力順➀)基本情報入力シート'!W72="","",'(入力順➀)基本情報入力シート'!W72)</f>
        <v/>
      </c>
      <c r="P51" s="812" t="str">
        <f>IF('(入力順➀)基本情報入力シート'!X72="","",'(入力順➀)基本情報入力シート'!X72)</f>
        <v/>
      </c>
      <c r="Q51" s="816" t="str">
        <f>IF('(入力順➀)基本情報入力シート'!Y72="","",'(入力順➀)基本情報入力シート'!Y72)</f>
        <v/>
      </c>
      <c r="R51" s="817"/>
      <c r="S51" s="818" t="str">
        <f>IF(B51="×","",IF('(入力順➀)基本情報入力シート'!AB72="","",'(入力順➀)基本情報入力シート'!AB72))</f>
        <v/>
      </c>
      <c r="T51" s="819" t="str">
        <f>IF(B51="×","",IF('(入力順➀)基本情報入力シート'!AA72="","",'(入力順➀)基本情報入力シート'!AA72))</f>
        <v/>
      </c>
      <c r="U51" s="820" t="str">
        <f>IF(B51="×","",IF(Q51="","",VLOOKUP(Q51,【参考】数式用2!$A$3:$C$36,3,FALSE)))</f>
        <v/>
      </c>
      <c r="V51" s="821" t="s">
        <v>201</v>
      </c>
      <c r="W51" s="822"/>
      <c r="X51" s="823" t="s">
        <v>202</v>
      </c>
      <c r="Y51" s="824"/>
      <c r="Z51" s="825" t="s">
        <v>203</v>
      </c>
      <c r="AA51" s="826"/>
      <c r="AB51" s="827" t="s">
        <v>202</v>
      </c>
      <c r="AC51" s="828"/>
      <c r="AD51" s="827" t="s">
        <v>204</v>
      </c>
      <c r="AE51" s="829" t="s">
        <v>205</v>
      </c>
      <c r="AF51" s="830" t="str">
        <f t="shared" si="2"/>
        <v/>
      </c>
      <c r="AG51" s="835" t="s">
        <v>206</v>
      </c>
      <c r="AH51" s="832" t="str">
        <f t="shared" si="0"/>
        <v/>
      </c>
      <c r="AI51" s="833"/>
      <c r="AJ51" s="834"/>
      <c r="AK51" s="833"/>
      <c r="AL51" s="834"/>
    </row>
    <row r="52" spans="1:38" ht="36.75" customHeight="1">
      <c r="A52" s="812">
        <f t="shared" si="1"/>
        <v>41</v>
      </c>
      <c r="B52" s="817"/>
      <c r="C52" s="813" t="str">
        <f>IF('(入力順➀)基本情報入力シート'!C73="","",'(入力順➀)基本情報入力シート'!C73)</f>
        <v/>
      </c>
      <c r="D52" s="814" t="str">
        <f>IF('(入力順➀)基本情報入力シート'!D73="","",'(入力順➀)基本情報入力シート'!D73)</f>
        <v/>
      </c>
      <c r="E52" s="814" t="str">
        <f>IF('(入力順➀)基本情報入力シート'!E73="","",'(入力順➀)基本情報入力シート'!E73)</f>
        <v/>
      </c>
      <c r="F52" s="814" t="str">
        <f>IF('(入力順➀)基本情報入力シート'!F73="","",'(入力順➀)基本情報入力シート'!F73)</f>
        <v/>
      </c>
      <c r="G52" s="814" t="str">
        <f>IF('(入力順➀)基本情報入力シート'!G73="","",'(入力順➀)基本情報入力シート'!G73)</f>
        <v/>
      </c>
      <c r="H52" s="814" t="str">
        <f>IF('(入力順➀)基本情報入力シート'!H73="","",'(入力順➀)基本情報入力シート'!H73)</f>
        <v/>
      </c>
      <c r="I52" s="814" t="str">
        <f>IF('(入力順➀)基本情報入力シート'!I73="","",'(入力順➀)基本情報入力シート'!I73)</f>
        <v/>
      </c>
      <c r="J52" s="814" t="str">
        <f>IF('(入力順➀)基本情報入力シート'!J73="","",'(入力順➀)基本情報入力シート'!J73)</f>
        <v/>
      </c>
      <c r="K52" s="814" t="str">
        <f>IF('(入力順➀)基本情報入力シート'!K73="","",'(入力順➀)基本情報入力シート'!K73)</f>
        <v/>
      </c>
      <c r="L52" s="850" t="str">
        <f>IF('(入力順➀)基本情報入力シート'!L73="","",'(入力順➀)基本情報入力シート'!L73)</f>
        <v/>
      </c>
      <c r="M52" s="815" t="str">
        <f>IF('(入力順➀)基本情報入力シート'!M73="","",'(入力順➀)基本情報入力シート'!M73)</f>
        <v/>
      </c>
      <c r="N52" s="815" t="str">
        <f>IF('(入力順➀)基本情報入力シート'!R73="","",'(入力順➀)基本情報入力シート'!R73)</f>
        <v/>
      </c>
      <c r="O52" s="815" t="str">
        <f>IF('(入力順➀)基本情報入力シート'!W73="","",'(入力順➀)基本情報入力シート'!W73)</f>
        <v/>
      </c>
      <c r="P52" s="812" t="str">
        <f>IF('(入力順➀)基本情報入力シート'!X73="","",'(入力順➀)基本情報入力シート'!X73)</f>
        <v/>
      </c>
      <c r="Q52" s="816" t="str">
        <f>IF('(入力順➀)基本情報入力シート'!Y73="","",'(入力順➀)基本情報入力シート'!Y73)</f>
        <v/>
      </c>
      <c r="R52" s="817"/>
      <c r="S52" s="818" t="str">
        <f>IF(B52="×","",IF('(入力順➀)基本情報入力シート'!AB73="","",'(入力順➀)基本情報入力シート'!AB73))</f>
        <v/>
      </c>
      <c r="T52" s="819" t="str">
        <f>IF(B52="×","",IF('(入力順➀)基本情報入力シート'!AA73="","",'(入力順➀)基本情報入力シート'!AA73))</f>
        <v/>
      </c>
      <c r="U52" s="820" t="str">
        <f>IF(B52="×","",IF(Q52="","",VLOOKUP(Q52,【参考】数式用2!$A$3:$C$36,3,FALSE)))</f>
        <v/>
      </c>
      <c r="V52" s="821" t="s">
        <v>201</v>
      </c>
      <c r="W52" s="822"/>
      <c r="X52" s="823" t="s">
        <v>202</v>
      </c>
      <c r="Y52" s="824"/>
      <c r="Z52" s="825" t="s">
        <v>203</v>
      </c>
      <c r="AA52" s="826"/>
      <c r="AB52" s="827" t="s">
        <v>202</v>
      </c>
      <c r="AC52" s="828"/>
      <c r="AD52" s="827" t="s">
        <v>204</v>
      </c>
      <c r="AE52" s="829" t="s">
        <v>205</v>
      </c>
      <c r="AF52" s="830" t="str">
        <f t="shared" si="2"/>
        <v/>
      </c>
      <c r="AG52" s="835" t="s">
        <v>206</v>
      </c>
      <c r="AH52" s="832" t="str">
        <f t="shared" si="0"/>
        <v/>
      </c>
      <c r="AI52" s="833"/>
      <c r="AJ52" s="834"/>
      <c r="AK52" s="833"/>
      <c r="AL52" s="834"/>
    </row>
    <row r="53" spans="1:38" ht="36.75" customHeight="1">
      <c r="A53" s="812">
        <f t="shared" si="1"/>
        <v>42</v>
      </c>
      <c r="B53" s="817"/>
      <c r="C53" s="813" t="str">
        <f>IF('(入力順➀)基本情報入力シート'!C74="","",'(入力順➀)基本情報入力シート'!C74)</f>
        <v/>
      </c>
      <c r="D53" s="814" t="str">
        <f>IF('(入力順➀)基本情報入力シート'!D74="","",'(入力順➀)基本情報入力シート'!D74)</f>
        <v/>
      </c>
      <c r="E53" s="814" t="str">
        <f>IF('(入力順➀)基本情報入力シート'!E74="","",'(入力順➀)基本情報入力シート'!E74)</f>
        <v/>
      </c>
      <c r="F53" s="814" t="str">
        <f>IF('(入力順➀)基本情報入力シート'!F74="","",'(入力順➀)基本情報入力シート'!F74)</f>
        <v/>
      </c>
      <c r="G53" s="814" t="str">
        <f>IF('(入力順➀)基本情報入力シート'!G74="","",'(入力順➀)基本情報入力シート'!G74)</f>
        <v/>
      </c>
      <c r="H53" s="814" t="str">
        <f>IF('(入力順➀)基本情報入力シート'!H74="","",'(入力順➀)基本情報入力シート'!H74)</f>
        <v/>
      </c>
      <c r="I53" s="814" t="str">
        <f>IF('(入力順➀)基本情報入力シート'!I74="","",'(入力順➀)基本情報入力シート'!I74)</f>
        <v/>
      </c>
      <c r="J53" s="814" t="str">
        <f>IF('(入力順➀)基本情報入力シート'!J74="","",'(入力順➀)基本情報入力シート'!J74)</f>
        <v/>
      </c>
      <c r="K53" s="814" t="str">
        <f>IF('(入力順➀)基本情報入力シート'!K74="","",'(入力順➀)基本情報入力シート'!K74)</f>
        <v/>
      </c>
      <c r="L53" s="850" t="str">
        <f>IF('(入力順➀)基本情報入力シート'!L74="","",'(入力順➀)基本情報入力シート'!L74)</f>
        <v/>
      </c>
      <c r="M53" s="815" t="str">
        <f>IF('(入力順➀)基本情報入力シート'!M74="","",'(入力順➀)基本情報入力シート'!M74)</f>
        <v/>
      </c>
      <c r="N53" s="815" t="str">
        <f>IF('(入力順➀)基本情報入力シート'!R74="","",'(入力順➀)基本情報入力シート'!R74)</f>
        <v/>
      </c>
      <c r="O53" s="815" t="str">
        <f>IF('(入力順➀)基本情報入力シート'!W74="","",'(入力順➀)基本情報入力シート'!W74)</f>
        <v/>
      </c>
      <c r="P53" s="812" t="str">
        <f>IF('(入力順➀)基本情報入力シート'!X74="","",'(入力順➀)基本情報入力シート'!X74)</f>
        <v/>
      </c>
      <c r="Q53" s="816" t="str">
        <f>IF('(入力順➀)基本情報入力シート'!Y74="","",'(入力順➀)基本情報入力シート'!Y74)</f>
        <v/>
      </c>
      <c r="R53" s="817"/>
      <c r="S53" s="818" t="str">
        <f>IF(B53="×","",IF('(入力順➀)基本情報入力シート'!AB74="","",'(入力順➀)基本情報入力シート'!AB74))</f>
        <v/>
      </c>
      <c r="T53" s="819" t="str">
        <f>IF(B53="×","",IF('(入力順➀)基本情報入力シート'!AA74="","",'(入力順➀)基本情報入力シート'!AA74))</f>
        <v/>
      </c>
      <c r="U53" s="820" t="str">
        <f>IF(B53="×","",IF(Q53="","",VLOOKUP(Q53,【参考】数式用2!$A$3:$C$36,3,FALSE)))</f>
        <v/>
      </c>
      <c r="V53" s="821" t="s">
        <v>201</v>
      </c>
      <c r="W53" s="822"/>
      <c r="X53" s="823" t="s">
        <v>202</v>
      </c>
      <c r="Y53" s="824"/>
      <c r="Z53" s="825" t="s">
        <v>203</v>
      </c>
      <c r="AA53" s="826"/>
      <c r="AB53" s="827" t="s">
        <v>202</v>
      </c>
      <c r="AC53" s="828"/>
      <c r="AD53" s="827" t="s">
        <v>204</v>
      </c>
      <c r="AE53" s="829" t="s">
        <v>205</v>
      </c>
      <c r="AF53" s="830" t="str">
        <f t="shared" si="2"/>
        <v/>
      </c>
      <c r="AG53" s="835" t="s">
        <v>206</v>
      </c>
      <c r="AH53" s="832" t="str">
        <f t="shared" si="0"/>
        <v/>
      </c>
      <c r="AI53" s="833"/>
      <c r="AJ53" s="834"/>
      <c r="AK53" s="833"/>
      <c r="AL53" s="834"/>
    </row>
    <row r="54" spans="1:38" ht="36.75" customHeight="1">
      <c r="A54" s="812">
        <f t="shared" si="1"/>
        <v>43</v>
      </c>
      <c r="B54" s="817"/>
      <c r="C54" s="813" t="str">
        <f>IF('(入力順➀)基本情報入力シート'!C75="","",'(入力順➀)基本情報入力シート'!C75)</f>
        <v/>
      </c>
      <c r="D54" s="814" t="str">
        <f>IF('(入力順➀)基本情報入力シート'!D75="","",'(入力順➀)基本情報入力シート'!D75)</f>
        <v/>
      </c>
      <c r="E54" s="814" t="str">
        <f>IF('(入力順➀)基本情報入力シート'!E75="","",'(入力順➀)基本情報入力シート'!E75)</f>
        <v/>
      </c>
      <c r="F54" s="814" t="str">
        <f>IF('(入力順➀)基本情報入力シート'!F75="","",'(入力順➀)基本情報入力シート'!F75)</f>
        <v/>
      </c>
      <c r="G54" s="814" t="str">
        <f>IF('(入力順➀)基本情報入力シート'!G75="","",'(入力順➀)基本情報入力シート'!G75)</f>
        <v/>
      </c>
      <c r="H54" s="814" t="str">
        <f>IF('(入力順➀)基本情報入力シート'!H75="","",'(入力順➀)基本情報入力シート'!H75)</f>
        <v/>
      </c>
      <c r="I54" s="814" t="str">
        <f>IF('(入力順➀)基本情報入力シート'!I75="","",'(入力順➀)基本情報入力シート'!I75)</f>
        <v/>
      </c>
      <c r="J54" s="814" t="str">
        <f>IF('(入力順➀)基本情報入力シート'!J75="","",'(入力順➀)基本情報入力シート'!J75)</f>
        <v/>
      </c>
      <c r="K54" s="814" t="str">
        <f>IF('(入力順➀)基本情報入力シート'!K75="","",'(入力順➀)基本情報入力シート'!K75)</f>
        <v/>
      </c>
      <c r="L54" s="850" t="str">
        <f>IF('(入力順➀)基本情報入力シート'!L75="","",'(入力順➀)基本情報入力シート'!L75)</f>
        <v/>
      </c>
      <c r="M54" s="815" t="str">
        <f>IF('(入力順➀)基本情報入力シート'!M75="","",'(入力順➀)基本情報入力シート'!M75)</f>
        <v/>
      </c>
      <c r="N54" s="815" t="str">
        <f>IF('(入力順➀)基本情報入力シート'!R75="","",'(入力順➀)基本情報入力シート'!R75)</f>
        <v/>
      </c>
      <c r="O54" s="815" t="str">
        <f>IF('(入力順➀)基本情報入力シート'!W75="","",'(入力順➀)基本情報入力シート'!W75)</f>
        <v/>
      </c>
      <c r="P54" s="812" t="str">
        <f>IF('(入力順➀)基本情報入力シート'!X75="","",'(入力順➀)基本情報入力シート'!X75)</f>
        <v/>
      </c>
      <c r="Q54" s="816" t="str">
        <f>IF('(入力順➀)基本情報入力シート'!Y75="","",'(入力順➀)基本情報入力シート'!Y75)</f>
        <v/>
      </c>
      <c r="R54" s="817"/>
      <c r="S54" s="818" t="str">
        <f>IF(B54="×","",IF('(入力順➀)基本情報入力シート'!AB75="","",'(入力順➀)基本情報入力シート'!AB75))</f>
        <v/>
      </c>
      <c r="T54" s="819" t="str">
        <f>IF(B54="×","",IF('(入力順➀)基本情報入力シート'!AA75="","",'(入力順➀)基本情報入力シート'!AA75))</f>
        <v/>
      </c>
      <c r="U54" s="820" t="str">
        <f>IF(B54="×","",IF(Q54="","",VLOOKUP(Q54,【参考】数式用2!$A$3:$C$36,3,FALSE)))</f>
        <v/>
      </c>
      <c r="V54" s="821" t="s">
        <v>201</v>
      </c>
      <c r="W54" s="822"/>
      <c r="X54" s="823" t="s">
        <v>202</v>
      </c>
      <c r="Y54" s="824"/>
      <c r="Z54" s="825" t="s">
        <v>203</v>
      </c>
      <c r="AA54" s="826"/>
      <c r="AB54" s="827" t="s">
        <v>202</v>
      </c>
      <c r="AC54" s="828"/>
      <c r="AD54" s="827" t="s">
        <v>204</v>
      </c>
      <c r="AE54" s="829" t="s">
        <v>205</v>
      </c>
      <c r="AF54" s="830" t="str">
        <f t="shared" si="2"/>
        <v/>
      </c>
      <c r="AG54" s="835" t="s">
        <v>206</v>
      </c>
      <c r="AH54" s="832" t="str">
        <f t="shared" si="0"/>
        <v/>
      </c>
      <c r="AI54" s="833"/>
      <c r="AJ54" s="834"/>
      <c r="AK54" s="833"/>
      <c r="AL54" s="834"/>
    </row>
    <row r="55" spans="1:38" ht="36.75" customHeight="1">
      <c r="A55" s="812">
        <f t="shared" si="1"/>
        <v>44</v>
      </c>
      <c r="B55" s="817"/>
      <c r="C55" s="813" t="str">
        <f>IF('(入力順➀)基本情報入力シート'!C76="","",'(入力順➀)基本情報入力シート'!C76)</f>
        <v/>
      </c>
      <c r="D55" s="814" t="str">
        <f>IF('(入力順➀)基本情報入力シート'!D76="","",'(入力順➀)基本情報入力シート'!D76)</f>
        <v/>
      </c>
      <c r="E55" s="814" t="str">
        <f>IF('(入力順➀)基本情報入力シート'!E76="","",'(入力順➀)基本情報入力シート'!E76)</f>
        <v/>
      </c>
      <c r="F55" s="814" t="str">
        <f>IF('(入力順➀)基本情報入力シート'!F76="","",'(入力順➀)基本情報入力シート'!F76)</f>
        <v/>
      </c>
      <c r="G55" s="814" t="str">
        <f>IF('(入力順➀)基本情報入力シート'!G76="","",'(入力順➀)基本情報入力シート'!G76)</f>
        <v/>
      </c>
      <c r="H55" s="814" t="str">
        <f>IF('(入力順➀)基本情報入力シート'!H76="","",'(入力順➀)基本情報入力シート'!H76)</f>
        <v/>
      </c>
      <c r="I55" s="814" t="str">
        <f>IF('(入力順➀)基本情報入力シート'!I76="","",'(入力順➀)基本情報入力シート'!I76)</f>
        <v/>
      </c>
      <c r="J55" s="814" t="str">
        <f>IF('(入力順➀)基本情報入力シート'!J76="","",'(入力順➀)基本情報入力シート'!J76)</f>
        <v/>
      </c>
      <c r="K55" s="814" t="str">
        <f>IF('(入力順➀)基本情報入力シート'!K76="","",'(入力順➀)基本情報入力シート'!K76)</f>
        <v/>
      </c>
      <c r="L55" s="850" t="str">
        <f>IF('(入力順➀)基本情報入力シート'!L76="","",'(入力順➀)基本情報入力シート'!L76)</f>
        <v/>
      </c>
      <c r="M55" s="815" t="str">
        <f>IF('(入力順➀)基本情報入力シート'!M76="","",'(入力順➀)基本情報入力シート'!M76)</f>
        <v/>
      </c>
      <c r="N55" s="815" t="str">
        <f>IF('(入力順➀)基本情報入力シート'!R76="","",'(入力順➀)基本情報入力シート'!R76)</f>
        <v/>
      </c>
      <c r="O55" s="815" t="str">
        <f>IF('(入力順➀)基本情報入力シート'!W76="","",'(入力順➀)基本情報入力シート'!W76)</f>
        <v/>
      </c>
      <c r="P55" s="812" t="str">
        <f>IF('(入力順➀)基本情報入力シート'!X76="","",'(入力順➀)基本情報入力シート'!X76)</f>
        <v/>
      </c>
      <c r="Q55" s="816" t="str">
        <f>IF('(入力順➀)基本情報入力シート'!Y76="","",'(入力順➀)基本情報入力シート'!Y76)</f>
        <v/>
      </c>
      <c r="R55" s="817"/>
      <c r="S55" s="818" t="str">
        <f>IF(B55="×","",IF('(入力順➀)基本情報入力シート'!AB76="","",'(入力順➀)基本情報入力シート'!AB76))</f>
        <v/>
      </c>
      <c r="T55" s="819" t="str">
        <f>IF(B55="×","",IF('(入力順➀)基本情報入力シート'!AA76="","",'(入力順➀)基本情報入力シート'!AA76))</f>
        <v/>
      </c>
      <c r="U55" s="820" t="str">
        <f>IF(B55="×","",IF(Q55="","",VLOOKUP(Q55,【参考】数式用2!$A$3:$C$36,3,FALSE)))</f>
        <v/>
      </c>
      <c r="V55" s="821" t="s">
        <v>201</v>
      </c>
      <c r="W55" s="822"/>
      <c r="X55" s="823" t="s">
        <v>202</v>
      </c>
      <c r="Y55" s="824"/>
      <c r="Z55" s="825" t="s">
        <v>203</v>
      </c>
      <c r="AA55" s="826"/>
      <c r="AB55" s="827" t="s">
        <v>202</v>
      </c>
      <c r="AC55" s="828"/>
      <c r="AD55" s="827" t="s">
        <v>204</v>
      </c>
      <c r="AE55" s="829" t="s">
        <v>205</v>
      </c>
      <c r="AF55" s="830" t="str">
        <f t="shared" si="2"/>
        <v/>
      </c>
      <c r="AG55" s="835" t="s">
        <v>206</v>
      </c>
      <c r="AH55" s="832" t="str">
        <f t="shared" si="0"/>
        <v/>
      </c>
      <c r="AI55" s="833"/>
      <c r="AJ55" s="834"/>
      <c r="AK55" s="833"/>
      <c r="AL55" s="834"/>
    </row>
    <row r="56" spans="1:38" ht="36.75" customHeight="1">
      <c r="A56" s="812">
        <f t="shared" si="1"/>
        <v>45</v>
      </c>
      <c r="B56" s="817"/>
      <c r="C56" s="813" t="str">
        <f>IF('(入力順➀)基本情報入力シート'!C77="","",'(入力順➀)基本情報入力シート'!C77)</f>
        <v/>
      </c>
      <c r="D56" s="814" t="str">
        <f>IF('(入力順➀)基本情報入力シート'!D77="","",'(入力順➀)基本情報入力シート'!D77)</f>
        <v/>
      </c>
      <c r="E56" s="814" t="str">
        <f>IF('(入力順➀)基本情報入力シート'!E77="","",'(入力順➀)基本情報入力シート'!E77)</f>
        <v/>
      </c>
      <c r="F56" s="814" t="str">
        <f>IF('(入力順➀)基本情報入力シート'!F77="","",'(入力順➀)基本情報入力シート'!F77)</f>
        <v/>
      </c>
      <c r="G56" s="814" t="str">
        <f>IF('(入力順➀)基本情報入力シート'!G77="","",'(入力順➀)基本情報入力シート'!G77)</f>
        <v/>
      </c>
      <c r="H56" s="814" t="str">
        <f>IF('(入力順➀)基本情報入力シート'!H77="","",'(入力順➀)基本情報入力シート'!H77)</f>
        <v/>
      </c>
      <c r="I56" s="814" t="str">
        <f>IF('(入力順➀)基本情報入力シート'!I77="","",'(入力順➀)基本情報入力シート'!I77)</f>
        <v/>
      </c>
      <c r="J56" s="814" t="str">
        <f>IF('(入力順➀)基本情報入力シート'!J77="","",'(入力順➀)基本情報入力シート'!J77)</f>
        <v/>
      </c>
      <c r="K56" s="814" t="str">
        <f>IF('(入力順➀)基本情報入力シート'!K77="","",'(入力順➀)基本情報入力シート'!K77)</f>
        <v/>
      </c>
      <c r="L56" s="850" t="str">
        <f>IF('(入力順➀)基本情報入力シート'!L77="","",'(入力順➀)基本情報入力シート'!L77)</f>
        <v/>
      </c>
      <c r="M56" s="815" t="str">
        <f>IF('(入力順➀)基本情報入力シート'!M77="","",'(入力順➀)基本情報入力シート'!M77)</f>
        <v/>
      </c>
      <c r="N56" s="815" t="str">
        <f>IF('(入力順➀)基本情報入力シート'!R77="","",'(入力順➀)基本情報入力シート'!R77)</f>
        <v/>
      </c>
      <c r="O56" s="815" t="str">
        <f>IF('(入力順➀)基本情報入力シート'!W77="","",'(入力順➀)基本情報入力シート'!W77)</f>
        <v/>
      </c>
      <c r="P56" s="812" t="str">
        <f>IF('(入力順➀)基本情報入力シート'!X77="","",'(入力順➀)基本情報入力シート'!X77)</f>
        <v/>
      </c>
      <c r="Q56" s="816" t="str">
        <f>IF('(入力順➀)基本情報入力シート'!Y77="","",'(入力順➀)基本情報入力シート'!Y77)</f>
        <v/>
      </c>
      <c r="R56" s="817"/>
      <c r="S56" s="818" t="str">
        <f>IF(B56="×","",IF('(入力順➀)基本情報入力シート'!AB77="","",'(入力順➀)基本情報入力シート'!AB77))</f>
        <v/>
      </c>
      <c r="T56" s="819" t="str">
        <f>IF(B56="×","",IF('(入力順➀)基本情報入力シート'!AA77="","",'(入力順➀)基本情報入力シート'!AA77))</f>
        <v/>
      </c>
      <c r="U56" s="820" t="str">
        <f>IF(B56="×","",IF(Q56="","",VLOOKUP(Q56,【参考】数式用2!$A$3:$C$36,3,FALSE)))</f>
        <v/>
      </c>
      <c r="V56" s="821" t="s">
        <v>201</v>
      </c>
      <c r="W56" s="822"/>
      <c r="X56" s="823" t="s">
        <v>202</v>
      </c>
      <c r="Y56" s="824"/>
      <c r="Z56" s="825" t="s">
        <v>203</v>
      </c>
      <c r="AA56" s="826"/>
      <c r="AB56" s="827" t="s">
        <v>202</v>
      </c>
      <c r="AC56" s="828"/>
      <c r="AD56" s="827" t="s">
        <v>204</v>
      </c>
      <c r="AE56" s="829" t="s">
        <v>205</v>
      </c>
      <c r="AF56" s="830" t="str">
        <f t="shared" si="2"/>
        <v/>
      </c>
      <c r="AG56" s="835" t="s">
        <v>206</v>
      </c>
      <c r="AH56" s="832" t="str">
        <f t="shared" si="0"/>
        <v/>
      </c>
      <c r="AI56" s="833"/>
      <c r="AJ56" s="834"/>
      <c r="AK56" s="833"/>
      <c r="AL56" s="834"/>
    </row>
    <row r="57" spans="1:38" ht="36.75" customHeight="1">
      <c r="A57" s="812">
        <f t="shared" si="1"/>
        <v>46</v>
      </c>
      <c r="B57" s="817"/>
      <c r="C57" s="813" t="str">
        <f>IF('(入力順➀)基本情報入力シート'!C78="","",'(入力順➀)基本情報入力シート'!C78)</f>
        <v/>
      </c>
      <c r="D57" s="814" t="str">
        <f>IF('(入力順➀)基本情報入力シート'!D78="","",'(入力順➀)基本情報入力シート'!D78)</f>
        <v/>
      </c>
      <c r="E57" s="814" t="str">
        <f>IF('(入力順➀)基本情報入力シート'!E78="","",'(入力順➀)基本情報入力シート'!E78)</f>
        <v/>
      </c>
      <c r="F57" s="814" t="str">
        <f>IF('(入力順➀)基本情報入力シート'!F78="","",'(入力順➀)基本情報入力シート'!F78)</f>
        <v/>
      </c>
      <c r="G57" s="814" t="str">
        <f>IF('(入力順➀)基本情報入力シート'!G78="","",'(入力順➀)基本情報入力シート'!G78)</f>
        <v/>
      </c>
      <c r="H57" s="814" t="str">
        <f>IF('(入力順➀)基本情報入力シート'!H78="","",'(入力順➀)基本情報入力シート'!H78)</f>
        <v/>
      </c>
      <c r="I57" s="814" t="str">
        <f>IF('(入力順➀)基本情報入力シート'!I78="","",'(入力順➀)基本情報入力シート'!I78)</f>
        <v/>
      </c>
      <c r="J57" s="814" t="str">
        <f>IF('(入力順➀)基本情報入力シート'!J78="","",'(入力順➀)基本情報入力シート'!J78)</f>
        <v/>
      </c>
      <c r="K57" s="814" t="str">
        <f>IF('(入力順➀)基本情報入力シート'!K78="","",'(入力順➀)基本情報入力シート'!K78)</f>
        <v/>
      </c>
      <c r="L57" s="850" t="str">
        <f>IF('(入力順➀)基本情報入力シート'!L78="","",'(入力順➀)基本情報入力シート'!L78)</f>
        <v/>
      </c>
      <c r="M57" s="815" t="str">
        <f>IF('(入力順➀)基本情報入力シート'!M78="","",'(入力順➀)基本情報入力シート'!M78)</f>
        <v/>
      </c>
      <c r="N57" s="815" t="str">
        <f>IF('(入力順➀)基本情報入力シート'!R78="","",'(入力順➀)基本情報入力シート'!R78)</f>
        <v/>
      </c>
      <c r="O57" s="815" t="str">
        <f>IF('(入力順➀)基本情報入力シート'!W78="","",'(入力順➀)基本情報入力シート'!W78)</f>
        <v/>
      </c>
      <c r="P57" s="812" t="str">
        <f>IF('(入力順➀)基本情報入力シート'!X78="","",'(入力順➀)基本情報入力シート'!X78)</f>
        <v/>
      </c>
      <c r="Q57" s="816" t="str">
        <f>IF('(入力順➀)基本情報入力シート'!Y78="","",'(入力順➀)基本情報入力シート'!Y78)</f>
        <v/>
      </c>
      <c r="R57" s="817"/>
      <c r="S57" s="818" t="str">
        <f>IF(B57="×","",IF('(入力順➀)基本情報入力シート'!AB78="","",'(入力順➀)基本情報入力シート'!AB78))</f>
        <v/>
      </c>
      <c r="T57" s="819" t="str">
        <f>IF(B57="×","",IF('(入力順➀)基本情報入力シート'!AA78="","",'(入力順➀)基本情報入力シート'!AA78))</f>
        <v/>
      </c>
      <c r="U57" s="820" t="str">
        <f>IF(B57="×","",IF(Q57="","",VLOOKUP(Q57,【参考】数式用2!$A$3:$C$36,3,FALSE)))</f>
        <v/>
      </c>
      <c r="V57" s="821" t="s">
        <v>201</v>
      </c>
      <c r="W57" s="822"/>
      <c r="X57" s="823" t="s">
        <v>202</v>
      </c>
      <c r="Y57" s="824"/>
      <c r="Z57" s="825" t="s">
        <v>203</v>
      </c>
      <c r="AA57" s="826"/>
      <c r="AB57" s="827" t="s">
        <v>202</v>
      </c>
      <c r="AC57" s="828"/>
      <c r="AD57" s="827" t="s">
        <v>204</v>
      </c>
      <c r="AE57" s="829" t="s">
        <v>205</v>
      </c>
      <c r="AF57" s="830" t="str">
        <f t="shared" si="2"/>
        <v/>
      </c>
      <c r="AG57" s="835" t="s">
        <v>206</v>
      </c>
      <c r="AH57" s="832" t="str">
        <f t="shared" si="0"/>
        <v/>
      </c>
      <c r="AI57" s="833"/>
      <c r="AJ57" s="834"/>
      <c r="AK57" s="833"/>
      <c r="AL57" s="834"/>
    </row>
    <row r="58" spans="1:38" ht="36.75" customHeight="1">
      <c r="A58" s="812">
        <f t="shared" si="1"/>
        <v>47</v>
      </c>
      <c r="B58" s="817"/>
      <c r="C58" s="813" t="str">
        <f>IF('(入力順➀)基本情報入力シート'!C79="","",'(入力順➀)基本情報入力シート'!C79)</f>
        <v/>
      </c>
      <c r="D58" s="814" t="str">
        <f>IF('(入力順➀)基本情報入力シート'!D79="","",'(入力順➀)基本情報入力シート'!D79)</f>
        <v/>
      </c>
      <c r="E58" s="814" t="str">
        <f>IF('(入力順➀)基本情報入力シート'!E79="","",'(入力順➀)基本情報入力シート'!E79)</f>
        <v/>
      </c>
      <c r="F58" s="814" t="str">
        <f>IF('(入力順➀)基本情報入力シート'!F79="","",'(入力順➀)基本情報入力シート'!F79)</f>
        <v/>
      </c>
      <c r="G58" s="814" t="str">
        <f>IF('(入力順➀)基本情報入力シート'!G79="","",'(入力順➀)基本情報入力シート'!G79)</f>
        <v/>
      </c>
      <c r="H58" s="814" t="str">
        <f>IF('(入力順➀)基本情報入力シート'!H79="","",'(入力順➀)基本情報入力シート'!H79)</f>
        <v/>
      </c>
      <c r="I58" s="814" t="str">
        <f>IF('(入力順➀)基本情報入力シート'!I79="","",'(入力順➀)基本情報入力シート'!I79)</f>
        <v/>
      </c>
      <c r="J58" s="814" t="str">
        <f>IF('(入力順➀)基本情報入力シート'!J79="","",'(入力順➀)基本情報入力シート'!J79)</f>
        <v/>
      </c>
      <c r="K58" s="814" t="str">
        <f>IF('(入力順➀)基本情報入力シート'!K79="","",'(入力順➀)基本情報入力シート'!K79)</f>
        <v/>
      </c>
      <c r="L58" s="850" t="str">
        <f>IF('(入力順➀)基本情報入力シート'!L79="","",'(入力順➀)基本情報入力シート'!L79)</f>
        <v/>
      </c>
      <c r="M58" s="815" t="str">
        <f>IF('(入力順➀)基本情報入力シート'!M79="","",'(入力順➀)基本情報入力シート'!M79)</f>
        <v/>
      </c>
      <c r="N58" s="815" t="str">
        <f>IF('(入力順➀)基本情報入力シート'!R79="","",'(入力順➀)基本情報入力シート'!R79)</f>
        <v/>
      </c>
      <c r="O58" s="815" t="str">
        <f>IF('(入力順➀)基本情報入力シート'!W79="","",'(入力順➀)基本情報入力シート'!W79)</f>
        <v/>
      </c>
      <c r="P58" s="812" t="str">
        <f>IF('(入力順➀)基本情報入力シート'!X79="","",'(入力順➀)基本情報入力シート'!X79)</f>
        <v/>
      </c>
      <c r="Q58" s="816" t="str">
        <f>IF('(入力順➀)基本情報入力シート'!Y79="","",'(入力順➀)基本情報入力シート'!Y79)</f>
        <v/>
      </c>
      <c r="R58" s="817"/>
      <c r="S58" s="818" t="str">
        <f>IF(B58="×","",IF('(入力順➀)基本情報入力シート'!AB79="","",'(入力順➀)基本情報入力シート'!AB79))</f>
        <v/>
      </c>
      <c r="T58" s="819" t="str">
        <f>IF(B58="×","",IF('(入力順➀)基本情報入力シート'!AA79="","",'(入力順➀)基本情報入力シート'!AA79))</f>
        <v/>
      </c>
      <c r="U58" s="820" t="str">
        <f>IF(B58="×","",IF(Q58="","",VLOOKUP(Q58,【参考】数式用2!$A$3:$C$36,3,FALSE)))</f>
        <v/>
      </c>
      <c r="V58" s="821" t="s">
        <v>201</v>
      </c>
      <c r="W58" s="822"/>
      <c r="X58" s="823" t="s">
        <v>202</v>
      </c>
      <c r="Y58" s="824"/>
      <c r="Z58" s="825" t="s">
        <v>203</v>
      </c>
      <c r="AA58" s="826"/>
      <c r="AB58" s="827" t="s">
        <v>202</v>
      </c>
      <c r="AC58" s="828"/>
      <c r="AD58" s="827" t="s">
        <v>204</v>
      </c>
      <c r="AE58" s="829" t="s">
        <v>205</v>
      </c>
      <c r="AF58" s="830" t="str">
        <f t="shared" si="2"/>
        <v/>
      </c>
      <c r="AG58" s="835" t="s">
        <v>206</v>
      </c>
      <c r="AH58" s="832" t="str">
        <f t="shared" si="0"/>
        <v/>
      </c>
      <c r="AI58" s="833"/>
      <c r="AJ58" s="834"/>
      <c r="AK58" s="833"/>
      <c r="AL58" s="834"/>
    </row>
    <row r="59" spans="1:38" ht="36.75" customHeight="1">
      <c r="A59" s="812">
        <f t="shared" si="1"/>
        <v>48</v>
      </c>
      <c r="B59" s="817"/>
      <c r="C59" s="813" t="str">
        <f>IF('(入力順➀)基本情報入力シート'!C80="","",'(入力順➀)基本情報入力シート'!C80)</f>
        <v/>
      </c>
      <c r="D59" s="814" t="str">
        <f>IF('(入力順➀)基本情報入力シート'!D80="","",'(入力順➀)基本情報入力シート'!D80)</f>
        <v/>
      </c>
      <c r="E59" s="814" t="str">
        <f>IF('(入力順➀)基本情報入力シート'!E80="","",'(入力順➀)基本情報入力シート'!E80)</f>
        <v/>
      </c>
      <c r="F59" s="814" t="str">
        <f>IF('(入力順➀)基本情報入力シート'!F80="","",'(入力順➀)基本情報入力シート'!F80)</f>
        <v/>
      </c>
      <c r="G59" s="814" t="str">
        <f>IF('(入力順➀)基本情報入力シート'!G80="","",'(入力順➀)基本情報入力シート'!G80)</f>
        <v/>
      </c>
      <c r="H59" s="814" t="str">
        <f>IF('(入力順➀)基本情報入力シート'!H80="","",'(入力順➀)基本情報入力シート'!H80)</f>
        <v/>
      </c>
      <c r="I59" s="814" t="str">
        <f>IF('(入力順➀)基本情報入力シート'!I80="","",'(入力順➀)基本情報入力シート'!I80)</f>
        <v/>
      </c>
      <c r="J59" s="814" t="str">
        <f>IF('(入力順➀)基本情報入力シート'!J80="","",'(入力順➀)基本情報入力シート'!J80)</f>
        <v/>
      </c>
      <c r="K59" s="814" t="str">
        <f>IF('(入力順➀)基本情報入力シート'!K80="","",'(入力順➀)基本情報入力シート'!K80)</f>
        <v/>
      </c>
      <c r="L59" s="850" t="str">
        <f>IF('(入力順➀)基本情報入力シート'!L80="","",'(入力順➀)基本情報入力シート'!L80)</f>
        <v/>
      </c>
      <c r="M59" s="815" t="str">
        <f>IF('(入力順➀)基本情報入力シート'!M80="","",'(入力順➀)基本情報入力シート'!M80)</f>
        <v/>
      </c>
      <c r="N59" s="815" t="str">
        <f>IF('(入力順➀)基本情報入力シート'!R80="","",'(入力順➀)基本情報入力シート'!R80)</f>
        <v/>
      </c>
      <c r="O59" s="815" t="str">
        <f>IF('(入力順➀)基本情報入力シート'!W80="","",'(入力順➀)基本情報入力シート'!W80)</f>
        <v/>
      </c>
      <c r="P59" s="812" t="str">
        <f>IF('(入力順➀)基本情報入力シート'!X80="","",'(入力順➀)基本情報入力シート'!X80)</f>
        <v/>
      </c>
      <c r="Q59" s="816" t="str">
        <f>IF('(入力順➀)基本情報入力シート'!Y80="","",'(入力順➀)基本情報入力シート'!Y80)</f>
        <v/>
      </c>
      <c r="R59" s="817"/>
      <c r="S59" s="818" t="str">
        <f>IF(B59="×","",IF('(入力順➀)基本情報入力シート'!AB80="","",'(入力順➀)基本情報入力シート'!AB80))</f>
        <v/>
      </c>
      <c r="T59" s="819" t="str">
        <f>IF(B59="×","",IF('(入力順➀)基本情報入力シート'!AA80="","",'(入力順➀)基本情報入力シート'!AA80))</f>
        <v/>
      </c>
      <c r="U59" s="820" t="str">
        <f>IF(B59="×","",IF(Q59="","",VLOOKUP(Q59,【参考】数式用2!$A$3:$C$36,3,FALSE)))</f>
        <v/>
      </c>
      <c r="V59" s="821" t="s">
        <v>201</v>
      </c>
      <c r="W59" s="822"/>
      <c r="X59" s="823" t="s">
        <v>202</v>
      </c>
      <c r="Y59" s="824"/>
      <c r="Z59" s="825" t="s">
        <v>203</v>
      </c>
      <c r="AA59" s="826"/>
      <c r="AB59" s="827" t="s">
        <v>202</v>
      </c>
      <c r="AC59" s="828"/>
      <c r="AD59" s="827" t="s">
        <v>204</v>
      </c>
      <c r="AE59" s="829" t="s">
        <v>205</v>
      </c>
      <c r="AF59" s="830" t="str">
        <f t="shared" si="2"/>
        <v/>
      </c>
      <c r="AG59" s="835" t="s">
        <v>206</v>
      </c>
      <c r="AH59" s="832" t="str">
        <f t="shared" si="0"/>
        <v/>
      </c>
      <c r="AI59" s="833"/>
      <c r="AJ59" s="834"/>
      <c r="AK59" s="833"/>
      <c r="AL59" s="834"/>
    </row>
    <row r="60" spans="1:38" ht="36.75" customHeight="1">
      <c r="A60" s="812">
        <f t="shared" si="1"/>
        <v>49</v>
      </c>
      <c r="B60" s="817"/>
      <c r="C60" s="813" t="str">
        <f>IF('(入力順➀)基本情報入力シート'!C81="","",'(入力順➀)基本情報入力シート'!C81)</f>
        <v/>
      </c>
      <c r="D60" s="814" t="str">
        <f>IF('(入力順➀)基本情報入力シート'!D81="","",'(入力順➀)基本情報入力シート'!D81)</f>
        <v/>
      </c>
      <c r="E60" s="814" t="str">
        <f>IF('(入力順➀)基本情報入力シート'!E81="","",'(入力順➀)基本情報入力シート'!E81)</f>
        <v/>
      </c>
      <c r="F60" s="814" t="str">
        <f>IF('(入力順➀)基本情報入力シート'!F81="","",'(入力順➀)基本情報入力シート'!F81)</f>
        <v/>
      </c>
      <c r="G60" s="814" t="str">
        <f>IF('(入力順➀)基本情報入力シート'!G81="","",'(入力順➀)基本情報入力シート'!G81)</f>
        <v/>
      </c>
      <c r="H60" s="814" t="str">
        <f>IF('(入力順➀)基本情報入力シート'!H81="","",'(入力順➀)基本情報入力シート'!H81)</f>
        <v/>
      </c>
      <c r="I60" s="814" t="str">
        <f>IF('(入力順➀)基本情報入力シート'!I81="","",'(入力順➀)基本情報入力シート'!I81)</f>
        <v/>
      </c>
      <c r="J60" s="814" t="str">
        <f>IF('(入力順➀)基本情報入力シート'!J81="","",'(入力順➀)基本情報入力シート'!J81)</f>
        <v/>
      </c>
      <c r="K60" s="814" t="str">
        <f>IF('(入力順➀)基本情報入力シート'!K81="","",'(入力順➀)基本情報入力シート'!K81)</f>
        <v/>
      </c>
      <c r="L60" s="850" t="str">
        <f>IF('(入力順➀)基本情報入力シート'!L81="","",'(入力順➀)基本情報入力シート'!L81)</f>
        <v/>
      </c>
      <c r="M60" s="815" t="str">
        <f>IF('(入力順➀)基本情報入力シート'!M81="","",'(入力順➀)基本情報入力シート'!M81)</f>
        <v/>
      </c>
      <c r="N60" s="815" t="str">
        <f>IF('(入力順➀)基本情報入力シート'!R81="","",'(入力順➀)基本情報入力シート'!R81)</f>
        <v/>
      </c>
      <c r="O60" s="815" t="str">
        <f>IF('(入力順➀)基本情報入力シート'!W81="","",'(入力順➀)基本情報入力シート'!W81)</f>
        <v/>
      </c>
      <c r="P60" s="812" t="str">
        <f>IF('(入力順➀)基本情報入力シート'!X81="","",'(入力順➀)基本情報入力シート'!X81)</f>
        <v/>
      </c>
      <c r="Q60" s="816" t="str">
        <f>IF('(入力順➀)基本情報入力シート'!Y81="","",'(入力順➀)基本情報入力シート'!Y81)</f>
        <v/>
      </c>
      <c r="R60" s="817"/>
      <c r="S60" s="818" t="str">
        <f>IF(B60="×","",IF('(入力順➀)基本情報入力シート'!AB81="","",'(入力順➀)基本情報入力シート'!AB81))</f>
        <v/>
      </c>
      <c r="T60" s="819" t="str">
        <f>IF(B60="×","",IF('(入力順➀)基本情報入力シート'!AA81="","",'(入力順➀)基本情報入力シート'!AA81))</f>
        <v/>
      </c>
      <c r="U60" s="820" t="str">
        <f>IF(B60="×","",IF(Q60="","",VLOOKUP(Q60,【参考】数式用2!$A$3:$C$36,3,FALSE)))</f>
        <v/>
      </c>
      <c r="V60" s="821" t="s">
        <v>201</v>
      </c>
      <c r="W60" s="822"/>
      <c r="X60" s="823" t="s">
        <v>202</v>
      </c>
      <c r="Y60" s="824"/>
      <c r="Z60" s="825" t="s">
        <v>203</v>
      </c>
      <c r="AA60" s="826"/>
      <c r="AB60" s="827" t="s">
        <v>202</v>
      </c>
      <c r="AC60" s="828"/>
      <c r="AD60" s="827" t="s">
        <v>204</v>
      </c>
      <c r="AE60" s="829" t="s">
        <v>205</v>
      </c>
      <c r="AF60" s="830" t="str">
        <f t="shared" si="2"/>
        <v/>
      </c>
      <c r="AG60" s="835" t="s">
        <v>206</v>
      </c>
      <c r="AH60" s="832" t="str">
        <f t="shared" si="0"/>
        <v/>
      </c>
      <c r="AI60" s="833"/>
      <c r="AJ60" s="834"/>
      <c r="AK60" s="833"/>
      <c r="AL60" s="834"/>
    </row>
    <row r="61" spans="1:38" ht="36.75" customHeight="1">
      <c r="A61" s="812">
        <f t="shared" si="1"/>
        <v>50</v>
      </c>
      <c r="B61" s="817"/>
      <c r="C61" s="813" t="str">
        <f>IF('(入力順➀)基本情報入力シート'!C82="","",'(入力順➀)基本情報入力シート'!C82)</f>
        <v/>
      </c>
      <c r="D61" s="814" t="str">
        <f>IF('(入力順➀)基本情報入力シート'!D82="","",'(入力順➀)基本情報入力シート'!D82)</f>
        <v/>
      </c>
      <c r="E61" s="814" t="str">
        <f>IF('(入力順➀)基本情報入力シート'!E82="","",'(入力順➀)基本情報入力シート'!E82)</f>
        <v/>
      </c>
      <c r="F61" s="814" t="str">
        <f>IF('(入力順➀)基本情報入力シート'!F82="","",'(入力順➀)基本情報入力シート'!F82)</f>
        <v/>
      </c>
      <c r="G61" s="814" t="str">
        <f>IF('(入力順➀)基本情報入力シート'!G82="","",'(入力順➀)基本情報入力シート'!G82)</f>
        <v/>
      </c>
      <c r="H61" s="814" t="str">
        <f>IF('(入力順➀)基本情報入力シート'!H82="","",'(入力順➀)基本情報入力シート'!H82)</f>
        <v/>
      </c>
      <c r="I61" s="814" t="str">
        <f>IF('(入力順➀)基本情報入力シート'!I82="","",'(入力順➀)基本情報入力シート'!I82)</f>
        <v/>
      </c>
      <c r="J61" s="814" t="str">
        <f>IF('(入力順➀)基本情報入力シート'!J82="","",'(入力順➀)基本情報入力シート'!J82)</f>
        <v/>
      </c>
      <c r="K61" s="814" t="str">
        <f>IF('(入力順➀)基本情報入力シート'!K82="","",'(入力順➀)基本情報入力シート'!K82)</f>
        <v/>
      </c>
      <c r="L61" s="850" t="str">
        <f>IF('(入力順➀)基本情報入力シート'!L82="","",'(入力順➀)基本情報入力シート'!L82)</f>
        <v/>
      </c>
      <c r="M61" s="815" t="str">
        <f>IF('(入力順➀)基本情報入力シート'!M82="","",'(入力順➀)基本情報入力シート'!M82)</f>
        <v/>
      </c>
      <c r="N61" s="815" t="str">
        <f>IF('(入力順➀)基本情報入力シート'!R82="","",'(入力順➀)基本情報入力シート'!R82)</f>
        <v/>
      </c>
      <c r="O61" s="815" t="str">
        <f>IF('(入力順➀)基本情報入力シート'!W82="","",'(入力順➀)基本情報入力シート'!W82)</f>
        <v/>
      </c>
      <c r="P61" s="812" t="str">
        <f>IF('(入力順➀)基本情報入力シート'!X82="","",'(入力順➀)基本情報入力シート'!X82)</f>
        <v/>
      </c>
      <c r="Q61" s="816" t="str">
        <f>IF('(入力順➀)基本情報入力シート'!Y82="","",'(入力順➀)基本情報入力シート'!Y82)</f>
        <v/>
      </c>
      <c r="R61" s="817"/>
      <c r="S61" s="818" t="str">
        <f>IF(B61="×","",IF('(入力順➀)基本情報入力シート'!AB82="","",'(入力順➀)基本情報入力シート'!AB82))</f>
        <v/>
      </c>
      <c r="T61" s="819" t="str">
        <f>IF(B61="×","",IF('(入力順➀)基本情報入力シート'!AA82="","",'(入力順➀)基本情報入力シート'!AA82))</f>
        <v/>
      </c>
      <c r="U61" s="820" t="str">
        <f>IF(B61="×","",IF(Q61="","",VLOOKUP(Q61,【参考】数式用2!$A$3:$C$36,3,FALSE)))</f>
        <v/>
      </c>
      <c r="V61" s="821" t="s">
        <v>201</v>
      </c>
      <c r="W61" s="822"/>
      <c r="X61" s="823" t="s">
        <v>202</v>
      </c>
      <c r="Y61" s="824"/>
      <c r="Z61" s="825" t="s">
        <v>203</v>
      </c>
      <c r="AA61" s="826"/>
      <c r="AB61" s="827" t="s">
        <v>202</v>
      </c>
      <c r="AC61" s="828"/>
      <c r="AD61" s="827" t="s">
        <v>204</v>
      </c>
      <c r="AE61" s="829" t="s">
        <v>205</v>
      </c>
      <c r="AF61" s="830" t="str">
        <f t="shared" si="2"/>
        <v/>
      </c>
      <c r="AG61" s="835" t="s">
        <v>206</v>
      </c>
      <c r="AH61" s="832" t="str">
        <f t="shared" si="0"/>
        <v/>
      </c>
      <c r="AI61" s="833"/>
      <c r="AJ61" s="834"/>
      <c r="AK61" s="833"/>
      <c r="AL61" s="834"/>
    </row>
    <row r="62" spans="1:38" ht="36.75" customHeight="1">
      <c r="A62" s="812">
        <f t="shared" si="1"/>
        <v>51</v>
      </c>
      <c r="B62" s="817"/>
      <c r="C62" s="813" t="str">
        <f>IF('(入力順➀)基本情報入力シート'!C83="","",'(入力順➀)基本情報入力シート'!C83)</f>
        <v/>
      </c>
      <c r="D62" s="814" t="str">
        <f>IF('(入力順➀)基本情報入力シート'!D83="","",'(入力順➀)基本情報入力シート'!D83)</f>
        <v/>
      </c>
      <c r="E62" s="814" t="str">
        <f>IF('(入力順➀)基本情報入力シート'!E83="","",'(入力順➀)基本情報入力シート'!E83)</f>
        <v/>
      </c>
      <c r="F62" s="814" t="str">
        <f>IF('(入力順➀)基本情報入力シート'!F83="","",'(入力順➀)基本情報入力シート'!F83)</f>
        <v/>
      </c>
      <c r="G62" s="814" t="str">
        <f>IF('(入力順➀)基本情報入力シート'!G83="","",'(入力順➀)基本情報入力シート'!G83)</f>
        <v/>
      </c>
      <c r="H62" s="814" t="str">
        <f>IF('(入力順➀)基本情報入力シート'!H83="","",'(入力順➀)基本情報入力シート'!H83)</f>
        <v/>
      </c>
      <c r="I62" s="814" t="str">
        <f>IF('(入力順➀)基本情報入力シート'!I83="","",'(入力順➀)基本情報入力シート'!I83)</f>
        <v/>
      </c>
      <c r="J62" s="814" t="str">
        <f>IF('(入力順➀)基本情報入力シート'!J83="","",'(入力順➀)基本情報入力シート'!J83)</f>
        <v/>
      </c>
      <c r="K62" s="814" t="str">
        <f>IF('(入力順➀)基本情報入力シート'!K83="","",'(入力順➀)基本情報入力シート'!K83)</f>
        <v/>
      </c>
      <c r="L62" s="850" t="str">
        <f>IF('(入力順➀)基本情報入力シート'!L83="","",'(入力順➀)基本情報入力シート'!L83)</f>
        <v/>
      </c>
      <c r="M62" s="815" t="str">
        <f>IF('(入力順➀)基本情報入力シート'!M83="","",'(入力順➀)基本情報入力シート'!M83)</f>
        <v/>
      </c>
      <c r="N62" s="815" t="str">
        <f>IF('(入力順➀)基本情報入力シート'!R83="","",'(入力順➀)基本情報入力シート'!R83)</f>
        <v/>
      </c>
      <c r="O62" s="815" t="str">
        <f>IF('(入力順➀)基本情報入力シート'!W83="","",'(入力順➀)基本情報入力シート'!W83)</f>
        <v/>
      </c>
      <c r="P62" s="812" t="str">
        <f>IF('(入力順➀)基本情報入力シート'!X83="","",'(入力順➀)基本情報入力シート'!X83)</f>
        <v/>
      </c>
      <c r="Q62" s="816" t="str">
        <f>IF('(入力順➀)基本情報入力シート'!Y83="","",'(入力順➀)基本情報入力シート'!Y83)</f>
        <v/>
      </c>
      <c r="R62" s="817"/>
      <c r="S62" s="818" t="str">
        <f>IF(B62="×","",IF('(入力順➀)基本情報入力シート'!AB83="","",'(入力順➀)基本情報入力シート'!AB83))</f>
        <v/>
      </c>
      <c r="T62" s="819" t="str">
        <f>IF(B62="×","",IF('(入力順➀)基本情報入力シート'!AA83="","",'(入力順➀)基本情報入力シート'!AA83))</f>
        <v/>
      </c>
      <c r="U62" s="820" t="str">
        <f>IF(B62="×","",IF(Q62="","",VLOOKUP(Q62,【参考】数式用2!$A$3:$C$36,3,FALSE)))</f>
        <v/>
      </c>
      <c r="V62" s="821" t="s">
        <v>201</v>
      </c>
      <c r="W62" s="822"/>
      <c r="X62" s="823" t="s">
        <v>202</v>
      </c>
      <c r="Y62" s="824"/>
      <c r="Z62" s="825" t="s">
        <v>203</v>
      </c>
      <c r="AA62" s="826"/>
      <c r="AB62" s="827" t="s">
        <v>202</v>
      </c>
      <c r="AC62" s="828"/>
      <c r="AD62" s="827" t="s">
        <v>204</v>
      </c>
      <c r="AE62" s="829" t="s">
        <v>205</v>
      </c>
      <c r="AF62" s="830" t="str">
        <f t="shared" si="2"/>
        <v/>
      </c>
      <c r="AG62" s="835" t="s">
        <v>206</v>
      </c>
      <c r="AH62" s="832" t="str">
        <f t="shared" si="0"/>
        <v/>
      </c>
      <c r="AI62" s="833"/>
      <c r="AJ62" s="834"/>
      <c r="AK62" s="833"/>
      <c r="AL62" s="834"/>
    </row>
    <row r="63" spans="1:38" ht="36.75" customHeight="1">
      <c r="A63" s="812">
        <f t="shared" si="1"/>
        <v>52</v>
      </c>
      <c r="B63" s="817"/>
      <c r="C63" s="813" t="str">
        <f>IF('(入力順➀)基本情報入力シート'!C84="","",'(入力順➀)基本情報入力シート'!C84)</f>
        <v/>
      </c>
      <c r="D63" s="814" t="str">
        <f>IF('(入力順➀)基本情報入力シート'!D84="","",'(入力順➀)基本情報入力シート'!D84)</f>
        <v/>
      </c>
      <c r="E63" s="814" t="str">
        <f>IF('(入力順➀)基本情報入力シート'!E84="","",'(入力順➀)基本情報入力シート'!E84)</f>
        <v/>
      </c>
      <c r="F63" s="814" t="str">
        <f>IF('(入力順➀)基本情報入力シート'!F84="","",'(入力順➀)基本情報入力シート'!F84)</f>
        <v/>
      </c>
      <c r="G63" s="814" t="str">
        <f>IF('(入力順➀)基本情報入力シート'!G84="","",'(入力順➀)基本情報入力シート'!G84)</f>
        <v/>
      </c>
      <c r="H63" s="814" t="str">
        <f>IF('(入力順➀)基本情報入力シート'!H84="","",'(入力順➀)基本情報入力シート'!H84)</f>
        <v/>
      </c>
      <c r="I63" s="814" t="str">
        <f>IF('(入力順➀)基本情報入力シート'!I84="","",'(入力順➀)基本情報入力シート'!I84)</f>
        <v/>
      </c>
      <c r="J63" s="814" t="str">
        <f>IF('(入力順➀)基本情報入力シート'!J84="","",'(入力順➀)基本情報入力シート'!J84)</f>
        <v/>
      </c>
      <c r="K63" s="814" t="str">
        <f>IF('(入力順➀)基本情報入力シート'!K84="","",'(入力順➀)基本情報入力シート'!K84)</f>
        <v/>
      </c>
      <c r="L63" s="850" t="str">
        <f>IF('(入力順➀)基本情報入力シート'!L84="","",'(入力順➀)基本情報入力シート'!L84)</f>
        <v/>
      </c>
      <c r="M63" s="815" t="str">
        <f>IF('(入力順➀)基本情報入力シート'!M84="","",'(入力順➀)基本情報入力シート'!M84)</f>
        <v/>
      </c>
      <c r="N63" s="815" t="str">
        <f>IF('(入力順➀)基本情報入力シート'!R84="","",'(入力順➀)基本情報入力シート'!R84)</f>
        <v/>
      </c>
      <c r="O63" s="815" t="str">
        <f>IF('(入力順➀)基本情報入力シート'!W84="","",'(入力順➀)基本情報入力シート'!W84)</f>
        <v/>
      </c>
      <c r="P63" s="812" t="str">
        <f>IF('(入力順➀)基本情報入力シート'!X84="","",'(入力順➀)基本情報入力シート'!X84)</f>
        <v/>
      </c>
      <c r="Q63" s="816" t="str">
        <f>IF('(入力順➀)基本情報入力シート'!Y84="","",'(入力順➀)基本情報入力シート'!Y84)</f>
        <v/>
      </c>
      <c r="R63" s="817"/>
      <c r="S63" s="818" t="str">
        <f>IF(B63="×","",IF('(入力順➀)基本情報入力シート'!AB84="","",'(入力順➀)基本情報入力シート'!AB84))</f>
        <v/>
      </c>
      <c r="T63" s="819" t="str">
        <f>IF(B63="×","",IF('(入力順➀)基本情報入力シート'!AA84="","",'(入力順➀)基本情報入力シート'!AA84))</f>
        <v/>
      </c>
      <c r="U63" s="820" t="str">
        <f>IF(B63="×","",IF(Q63="","",VLOOKUP(Q63,【参考】数式用2!$A$3:$C$36,3,FALSE)))</f>
        <v/>
      </c>
      <c r="V63" s="821" t="s">
        <v>201</v>
      </c>
      <c r="W63" s="822"/>
      <c r="X63" s="823" t="s">
        <v>202</v>
      </c>
      <c r="Y63" s="824"/>
      <c r="Z63" s="825" t="s">
        <v>203</v>
      </c>
      <c r="AA63" s="826"/>
      <c r="AB63" s="827" t="s">
        <v>202</v>
      </c>
      <c r="AC63" s="828"/>
      <c r="AD63" s="827" t="s">
        <v>204</v>
      </c>
      <c r="AE63" s="829" t="s">
        <v>205</v>
      </c>
      <c r="AF63" s="830" t="str">
        <f t="shared" si="2"/>
        <v/>
      </c>
      <c r="AG63" s="835" t="s">
        <v>206</v>
      </c>
      <c r="AH63" s="832" t="str">
        <f t="shared" si="0"/>
        <v/>
      </c>
      <c r="AI63" s="833"/>
      <c r="AJ63" s="834"/>
      <c r="AK63" s="833"/>
      <c r="AL63" s="834"/>
    </row>
    <row r="64" spans="1:38" ht="36.75" customHeight="1">
      <c r="A64" s="812">
        <f t="shared" si="1"/>
        <v>53</v>
      </c>
      <c r="B64" s="817"/>
      <c r="C64" s="813" t="str">
        <f>IF('(入力順➀)基本情報入力シート'!C85="","",'(入力順➀)基本情報入力シート'!C85)</f>
        <v/>
      </c>
      <c r="D64" s="814" t="str">
        <f>IF('(入力順➀)基本情報入力シート'!D85="","",'(入力順➀)基本情報入力シート'!D85)</f>
        <v/>
      </c>
      <c r="E64" s="814" t="str">
        <f>IF('(入力順➀)基本情報入力シート'!E85="","",'(入力順➀)基本情報入力シート'!E85)</f>
        <v/>
      </c>
      <c r="F64" s="814" t="str">
        <f>IF('(入力順➀)基本情報入力シート'!F85="","",'(入力順➀)基本情報入力シート'!F85)</f>
        <v/>
      </c>
      <c r="G64" s="814" t="str">
        <f>IF('(入力順➀)基本情報入力シート'!G85="","",'(入力順➀)基本情報入力シート'!G85)</f>
        <v/>
      </c>
      <c r="H64" s="814" t="str">
        <f>IF('(入力順➀)基本情報入力シート'!H85="","",'(入力順➀)基本情報入力シート'!H85)</f>
        <v/>
      </c>
      <c r="I64" s="814" t="str">
        <f>IF('(入力順➀)基本情報入力シート'!I85="","",'(入力順➀)基本情報入力シート'!I85)</f>
        <v/>
      </c>
      <c r="J64" s="814" t="str">
        <f>IF('(入力順➀)基本情報入力シート'!J85="","",'(入力順➀)基本情報入力シート'!J85)</f>
        <v/>
      </c>
      <c r="K64" s="814" t="str">
        <f>IF('(入力順➀)基本情報入力シート'!K85="","",'(入力順➀)基本情報入力シート'!K85)</f>
        <v/>
      </c>
      <c r="L64" s="850" t="str">
        <f>IF('(入力順➀)基本情報入力シート'!L85="","",'(入力順➀)基本情報入力シート'!L85)</f>
        <v/>
      </c>
      <c r="M64" s="815" t="str">
        <f>IF('(入力順➀)基本情報入力シート'!M85="","",'(入力順➀)基本情報入力シート'!M85)</f>
        <v/>
      </c>
      <c r="N64" s="815" t="str">
        <f>IF('(入力順➀)基本情報入力シート'!R85="","",'(入力順➀)基本情報入力シート'!R85)</f>
        <v/>
      </c>
      <c r="O64" s="815" t="str">
        <f>IF('(入力順➀)基本情報入力シート'!W85="","",'(入力順➀)基本情報入力シート'!W85)</f>
        <v/>
      </c>
      <c r="P64" s="812" t="str">
        <f>IF('(入力順➀)基本情報入力シート'!X85="","",'(入力順➀)基本情報入力シート'!X85)</f>
        <v/>
      </c>
      <c r="Q64" s="816" t="str">
        <f>IF('(入力順➀)基本情報入力シート'!Y85="","",'(入力順➀)基本情報入力シート'!Y85)</f>
        <v/>
      </c>
      <c r="R64" s="817"/>
      <c r="S64" s="818" t="str">
        <f>IF(B64="×","",IF('(入力順➀)基本情報入力シート'!AB85="","",'(入力順➀)基本情報入力シート'!AB85))</f>
        <v/>
      </c>
      <c r="T64" s="819" t="str">
        <f>IF(B64="×","",IF('(入力順➀)基本情報入力シート'!AA85="","",'(入力順➀)基本情報入力シート'!AA85))</f>
        <v/>
      </c>
      <c r="U64" s="820" t="str">
        <f>IF(B64="×","",IF(Q64="","",VLOOKUP(Q64,【参考】数式用2!$A$3:$C$36,3,FALSE)))</f>
        <v/>
      </c>
      <c r="V64" s="821" t="s">
        <v>201</v>
      </c>
      <c r="W64" s="822"/>
      <c r="X64" s="823" t="s">
        <v>202</v>
      </c>
      <c r="Y64" s="824"/>
      <c r="Z64" s="825" t="s">
        <v>203</v>
      </c>
      <c r="AA64" s="826"/>
      <c r="AB64" s="827" t="s">
        <v>202</v>
      </c>
      <c r="AC64" s="828"/>
      <c r="AD64" s="827" t="s">
        <v>204</v>
      </c>
      <c r="AE64" s="829" t="s">
        <v>205</v>
      </c>
      <c r="AF64" s="830" t="str">
        <f t="shared" si="2"/>
        <v/>
      </c>
      <c r="AG64" s="835" t="s">
        <v>206</v>
      </c>
      <c r="AH64" s="832" t="str">
        <f t="shared" si="0"/>
        <v/>
      </c>
      <c r="AI64" s="833"/>
      <c r="AJ64" s="834"/>
      <c r="AK64" s="833"/>
      <c r="AL64" s="834"/>
    </row>
    <row r="65" spans="1:38" ht="36.75" customHeight="1">
      <c r="A65" s="812">
        <f t="shared" si="1"/>
        <v>54</v>
      </c>
      <c r="B65" s="817"/>
      <c r="C65" s="813" t="str">
        <f>IF('(入力順➀)基本情報入力シート'!C86="","",'(入力順➀)基本情報入力シート'!C86)</f>
        <v/>
      </c>
      <c r="D65" s="814" t="str">
        <f>IF('(入力順➀)基本情報入力シート'!D86="","",'(入力順➀)基本情報入力シート'!D86)</f>
        <v/>
      </c>
      <c r="E65" s="814" t="str">
        <f>IF('(入力順➀)基本情報入力シート'!E86="","",'(入力順➀)基本情報入力シート'!E86)</f>
        <v/>
      </c>
      <c r="F65" s="814" t="str">
        <f>IF('(入力順➀)基本情報入力シート'!F86="","",'(入力順➀)基本情報入力シート'!F86)</f>
        <v/>
      </c>
      <c r="G65" s="814" t="str">
        <f>IF('(入力順➀)基本情報入力シート'!G86="","",'(入力順➀)基本情報入力シート'!G86)</f>
        <v/>
      </c>
      <c r="H65" s="814" t="str">
        <f>IF('(入力順➀)基本情報入力シート'!H86="","",'(入力順➀)基本情報入力シート'!H86)</f>
        <v/>
      </c>
      <c r="I65" s="814" t="str">
        <f>IF('(入力順➀)基本情報入力シート'!I86="","",'(入力順➀)基本情報入力シート'!I86)</f>
        <v/>
      </c>
      <c r="J65" s="814" t="str">
        <f>IF('(入力順➀)基本情報入力シート'!J86="","",'(入力順➀)基本情報入力シート'!J86)</f>
        <v/>
      </c>
      <c r="K65" s="814" t="str">
        <f>IF('(入力順➀)基本情報入力シート'!K86="","",'(入力順➀)基本情報入力シート'!K86)</f>
        <v/>
      </c>
      <c r="L65" s="850" t="str">
        <f>IF('(入力順➀)基本情報入力シート'!L86="","",'(入力順➀)基本情報入力シート'!L86)</f>
        <v/>
      </c>
      <c r="M65" s="815" t="str">
        <f>IF('(入力順➀)基本情報入力シート'!M86="","",'(入力順➀)基本情報入力シート'!M86)</f>
        <v/>
      </c>
      <c r="N65" s="815" t="str">
        <f>IF('(入力順➀)基本情報入力シート'!R86="","",'(入力順➀)基本情報入力シート'!R86)</f>
        <v/>
      </c>
      <c r="O65" s="815" t="str">
        <f>IF('(入力順➀)基本情報入力シート'!W86="","",'(入力順➀)基本情報入力シート'!W86)</f>
        <v/>
      </c>
      <c r="P65" s="812" t="str">
        <f>IF('(入力順➀)基本情報入力シート'!X86="","",'(入力順➀)基本情報入力シート'!X86)</f>
        <v/>
      </c>
      <c r="Q65" s="816" t="str">
        <f>IF('(入力順➀)基本情報入力シート'!Y86="","",'(入力順➀)基本情報入力シート'!Y86)</f>
        <v/>
      </c>
      <c r="R65" s="817"/>
      <c r="S65" s="818" t="str">
        <f>IF(B65="×","",IF('(入力順➀)基本情報入力シート'!AB86="","",'(入力順➀)基本情報入力シート'!AB86))</f>
        <v/>
      </c>
      <c r="T65" s="819" t="str">
        <f>IF(B65="×","",IF('(入力順➀)基本情報入力シート'!AA86="","",'(入力順➀)基本情報入力シート'!AA86))</f>
        <v/>
      </c>
      <c r="U65" s="820" t="str">
        <f>IF(B65="×","",IF(Q65="","",VLOOKUP(Q65,【参考】数式用2!$A$3:$C$36,3,FALSE)))</f>
        <v/>
      </c>
      <c r="V65" s="821" t="s">
        <v>201</v>
      </c>
      <c r="W65" s="822"/>
      <c r="X65" s="823" t="s">
        <v>202</v>
      </c>
      <c r="Y65" s="824"/>
      <c r="Z65" s="825" t="s">
        <v>203</v>
      </c>
      <c r="AA65" s="826"/>
      <c r="AB65" s="827" t="s">
        <v>202</v>
      </c>
      <c r="AC65" s="828"/>
      <c r="AD65" s="827" t="s">
        <v>204</v>
      </c>
      <c r="AE65" s="829" t="s">
        <v>205</v>
      </c>
      <c r="AF65" s="830" t="str">
        <f t="shared" si="2"/>
        <v/>
      </c>
      <c r="AG65" s="835" t="s">
        <v>206</v>
      </c>
      <c r="AH65" s="832" t="str">
        <f t="shared" si="0"/>
        <v/>
      </c>
      <c r="AI65" s="833"/>
      <c r="AJ65" s="834"/>
      <c r="AK65" s="833"/>
      <c r="AL65" s="834"/>
    </row>
    <row r="66" spans="1:38" ht="36.75" customHeight="1">
      <c r="A66" s="812">
        <f t="shared" si="1"/>
        <v>55</v>
      </c>
      <c r="B66" s="817"/>
      <c r="C66" s="813" t="str">
        <f>IF('(入力順➀)基本情報入力シート'!C87="","",'(入力順➀)基本情報入力シート'!C87)</f>
        <v/>
      </c>
      <c r="D66" s="814" t="str">
        <f>IF('(入力順➀)基本情報入力シート'!D87="","",'(入力順➀)基本情報入力シート'!D87)</f>
        <v/>
      </c>
      <c r="E66" s="814" t="str">
        <f>IF('(入力順➀)基本情報入力シート'!E87="","",'(入力順➀)基本情報入力シート'!E87)</f>
        <v/>
      </c>
      <c r="F66" s="814" t="str">
        <f>IF('(入力順➀)基本情報入力シート'!F87="","",'(入力順➀)基本情報入力シート'!F87)</f>
        <v/>
      </c>
      <c r="G66" s="814" t="str">
        <f>IF('(入力順➀)基本情報入力シート'!G87="","",'(入力順➀)基本情報入力シート'!G87)</f>
        <v/>
      </c>
      <c r="H66" s="814" t="str">
        <f>IF('(入力順➀)基本情報入力シート'!H87="","",'(入力順➀)基本情報入力シート'!H87)</f>
        <v/>
      </c>
      <c r="I66" s="814" t="str">
        <f>IF('(入力順➀)基本情報入力シート'!I87="","",'(入力順➀)基本情報入力シート'!I87)</f>
        <v/>
      </c>
      <c r="J66" s="814" t="str">
        <f>IF('(入力順➀)基本情報入力シート'!J87="","",'(入力順➀)基本情報入力シート'!J87)</f>
        <v/>
      </c>
      <c r="K66" s="814" t="str">
        <f>IF('(入力順➀)基本情報入力シート'!K87="","",'(入力順➀)基本情報入力シート'!K87)</f>
        <v/>
      </c>
      <c r="L66" s="850" t="str">
        <f>IF('(入力順➀)基本情報入力シート'!L87="","",'(入力順➀)基本情報入力シート'!L87)</f>
        <v/>
      </c>
      <c r="M66" s="815" t="str">
        <f>IF('(入力順➀)基本情報入力シート'!M87="","",'(入力順➀)基本情報入力シート'!M87)</f>
        <v/>
      </c>
      <c r="N66" s="815" t="str">
        <f>IF('(入力順➀)基本情報入力シート'!R87="","",'(入力順➀)基本情報入力シート'!R87)</f>
        <v/>
      </c>
      <c r="O66" s="815" t="str">
        <f>IF('(入力順➀)基本情報入力シート'!W87="","",'(入力順➀)基本情報入力シート'!W87)</f>
        <v/>
      </c>
      <c r="P66" s="812" t="str">
        <f>IF('(入力順➀)基本情報入力シート'!X87="","",'(入力順➀)基本情報入力シート'!X87)</f>
        <v/>
      </c>
      <c r="Q66" s="816" t="str">
        <f>IF('(入力順➀)基本情報入力シート'!Y87="","",'(入力順➀)基本情報入力シート'!Y87)</f>
        <v/>
      </c>
      <c r="R66" s="817"/>
      <c r="S66" s="818" t="str">
        <f>IF(B66="×","",IF('(入力順➀)基本情報入力シート'!AB87="","",'(入力順➀)基本情報入力シート'!AB87))</f>
        <v/>
      </c>
      <c r="T66" s="819" t="str">
        <f>IF(B66="×","",IF('(入力順➀)基本情報入力シート'!AA87="","",'(入力順➀)基本情報入力シート'!AA87))</f>
        <v/>
      </c>
      <c r="U66" s="820" t="str">
        <f>IF(B66="×","",IF(Q66="","",VLOOKUP(Q66,【参考】数式用2!$A$3:$C$36,3,FALSE)))</f>
        <v/>
      </c>
      <c r="V66" s="821" t="s">
        <v>201</v>
      </c>
      <c r="W66" s="822"/>
      <c r="X66" s="823" t="s">
        <v>202</v>
      </c>
      <c r="Y66" s="824"/>
      <c r="Z66" s="825" t="s">
        <v>203</v>
      </c>
      <c r="AA66" s="826"/>
      <c r="AB66" s="827" t="s">
        <v>202</v>
      </c>
      <c r="AC66" s="828"/>
      <c r="AD66" s="827" t="s">
        <v>204</v>
      </c>
      <c r="AE66" s="829" t="s">
        <v>205</v>
      </c>
      <c r="AF66" s="830" t="str">
        <f t="shared" si="2"/>
        <v/>
      </c>
      <c r="AG66" s="835" t="s">
        <v>206</v>
      </c>
      <c r="AH66" s="832" t="str">
        <f t="shared" si="0"/>
        <v/>
      </c>
      <c r="AI66" s="833"/>
      <c r="AJ66" s="834"/>
      <c r="AK66" s="833"/>
      <c r="AL66" s="834"/>
    </row>
    <row r="67" spans="1:38" ht="36.75" customHeight="1">
      <c r="A67" s="812">
        <f t="shared" si="1"/>
        <v>56</v>
      </c>
      <c r="B67" s="817"/>
      <c r="C67" s="813" t="str">
        <f>IF('(入力順➀)基本情報入力シート'!C88="","",'(入力順➀)基本情報入力シート'!C88)</f>
        <v/>
      </c>
      <c r="D67" s="814" t="str">
        <f>IF('(入力順➀)基本情報入力シート'!D88="","",'(入力順➀)基本情報入力シート'!D88)</f>
        <v/>
      </c>
      <c r="E67" s="814" t="str">
        <f>IF('(入力順➀)基本情報入力シート'!E88="","",'(入力順➀)基本情報入力シート'!E88)</f>
        <v/>
      </c>
      <c r="F67" s="814" t="str">
        <f>IF('(入力順➀)基本情報入力シート'!F88="","",'(入力順➀)基本情報入力シート'!F88)</f>
        <v/>
      </c>
      <c r="G67" s="814" t="str">
        <f>IF('(入力順➀)基本情報入力シート'!G88="","",'(入力順➀)基本情報入力シート'!G88)</f>
        <v/>
      </c>
      <c r="H67" s="814" t="str">
        <f>IF('(入力順➀)基本情報入力シート'!H88="","",'(入力順➀)基本情報入力シート'!H88)</f>
        <v/>
      </c>
      <c r="I67" s="814" t="str">
        <f>IF('(入力順➀)基本情報入力シート'!I88="","",'(入力順➀)基本情報入力シート'!I88)</f>
        <v/>
      </c>
      <c r="J67" s="814" t="str">
        <f>IF('(入力順➀)基本情報入力シート'!J88="","",'(入力順➀)基本情報入力シート'!J88)</f>
        <v/>
      </c>
      <c r="K67" s="814" t="str">
        <f>IF('(入力順➀)基本情報入力シート'!K88="","",'(入力順➀)基本情報入力シート'!K88)</f>
        <v/>
      </c>
      <c r="L67" s="850" t="str">
        <f>IF('(入力順➀)基本情報入力シート'!L88="","",'(入力順➀)基本情報入力シート'!L88)</f>
        <v/>
      </c>
      <c r="M67" s="815" t="str">
        <f>IF('(入力順➀)基本情報入力シート'!M88="","",'(入力順➀)基本情報入力シート'!M88)</f>
        <v/>
      </c>
      <c r="N67" s="815" t="str">
        <f>IF('(入力順➀)基本情報入力シート'!R88="","",'(入力順➀)基本情報入力シート'!R88)</f>
        <v/>
      </c>
      <c r="O67" s="815" t="str">
        <f>IF('(入力順➀)基本情報入力シート'!W88="","",'(入力順➀)基本情報入力シート'!W88)</f>
        <v/>
      </c>
      <c r="P67" s="812" t="str">
        <f>IF('(入力順➀)基本情報入力シート'!X88="","",'(入力順➀)基本情報入力シート'!X88)</f>
        <v/>
      </c>
      <c r="Q67" s="816" t="str">
        <f>IF('(入力順➀)基本情報入力シート'!Y88="","",'(入力順➀)基本情報入力シート'!Y88)</f>
        <v/>
      </c>
      <c r="R67" s="817"/>
      <c r="S67" s="818" t="str">
        <f>IF(B67="×","",IF('(入力順➀)基本情報入力シート'!AB88="","",'(入力順➀)基本情報入力シート'!AB88))</f>
        <v/>
      </c>
      <c r="T67" s="819" t="str">
        <f>IF(B67="×","",IF('(入力順➀)基本情報入力シート'!AA88="","",'(入力順➀)基本情報入力シート'!AA88))</f>
        <v/>
      </c>
      <c r="U67" s="820" t="str">
        <f>IF(B67="×","",IF(Q67="","",VLOOKUP(Q67,【参考】数式用2!$A$3:$C$36,3,FALSE)))</f>
        <v/>
      </c>
      <c r="V67" s="821" t="s">
        <v>201</v>
      </c>
      <c r="W67" s="822"/>
      <c r="X67" s="823" t="s">
        <v>202</v>
      </c>
      <c r="Y67" s="824"/>
      <c r="Z67" s="825" t="s">
        <v>203</v>
      </c>
      <c r="AA67" s="826"/>
      <c r="AB67" s="827" t="s">
        <v>202</v>
      </c>
      <c r="AC67" s="828"/>
      <c r="AD67" s="827" t="s">
        <v>204</v>
      </c>
      <c r="AE67" s="829" t="s">
        <v>205</v>
      </c>
      <c r="AF67" s="830" t="str">
        <f t="shared" si="2"/>
        <v/>
      </c>
      <c r="AG67" s="835" t="s">
        <v>206</v>
      </c>
      <c r="AH67" s="832" t="str">
        <f t="shared" si="0"/>
        <v/>
      </c>
      <c r="AI67" s="833"/>
      <c r="AJ67" s="834"/>
      <c r="AK67" s="833"/>
      <c r="AL67" s="834"/>
    </row>
    <row r="68" spans="1:38" ht="36.75" customHeight="1">
      <c r="A68" s="812">
        <f t="shared" si="1"/>
        <v>57</v>
      </c>
      <c r="B68" s="817"/>
      <c r="C68" s="813" t="str">
        <f>IF('(入力順➀)基本情報入力シート'!C89="","",'(入力順➀)基本情報入力シート'!C89)</f>
        <v/>
      </c>
      <c r="D68" s="814" t="str">
        <f>IF('(入力順➀)基本情報入力シート'!D89="","",'(入力順➀)基本情報入力シート'!D89)</f>
        <v/>
      </c>
      <c r="E68" s="814" t="str">
        <f>IF('(入力順➀)基本情報入力シート'!E89="","",'(入力順➀)基本情報入力シート'!E89)</f>
        <v/>
      </c>
      <c r="F68" s="814" t="str">
        <f>IF('(入力順➀)基本情報入力シート'!F89="","",'(入力順➀)基本情報入力シート'!F89)</f>
        <v/>
      </c>
      <c r="G68" s="814" t="str">
        <f>IF('(入力順➀)基本情報入力シート'!G89="","",'(入力順➀)基本情報入力シート'!G89)</f>
        <v/>
      </c>
      <c r="H68" s="814" t="str">
        <f>IF('(入力順➀)基本情報入力シート'!H89="","",'(入力順➀)基本情報入力シート'!H89)</f>
        <v/>
      </c>
      <c r="I68" s="814" t="str">
        <f>IF('(入力順➀)基本情報入力シート'!I89="","",'(入力順➀)基本情報入力シート'!I89)</f>
        <v/>
      </c>
      <c r="J68" s="814" t="str">
        <f>IF('(入力順➀)基本情報入力シート'!J89="","",'(入力順➀)基本情報入力シート'!J89)</f>
        <v/>
      </c>
      <c r="K68" s="814" t="str">
        <f>IF('(入力順➀)基本情報入力シート'!K89="","",'(入力順➀)基本情報入力シート'!K89)</f>
        <v/>
      </c>
      <c r="L68" s="850" t="str">
        <f>IF('(入力順➀)基本情報入力シート'!L89="","",'(入力順➀)基本情報入力シート'!L89)</f>
        <v/>
      </c>
      <c r="M68" s="815" t="str">
        <f>IF('(入力順➀)基本情報入力シート'!M89="","",'(入力順➀)基本情報入力シート'!M89)</f>
        <v/>
      </c>
      <c r="N68" s="815" t="str">
        <f>IF('(入力順➀)基本情報入力シート'!R89="","",'(入力順➀)基本情報入力シート'!R89)</f>
        <v/>
      </c>
      <c r="O68" s="815" t="str">
        <f>IF('(入力順➀)基本情報入力シート'!W89="","",'(入力順➀)基本情報入力シート'!W89)</f>
        <v/>
      </c>
      <c r="P68" s="812" t="str">
        <f>IF('(入力順➀)基本情報入力シート'!X89="","",'(入力順➀)基本情報入力シート'!X89)</f>
        <v/>
      </c>
      <c r="Q68" s="816" t="str">
        <f>IF('(入力順➀)基本情報入力シート'!Y89="","",'(入力順➀)基本情報入力シート'!Y89)</f>
        <v/>
      </c>
      <c r="R68" s="817"/>
      <c r="S68" s="818" t="str">
        <f>IF(B68="×","",IF('(入力順➀)基本情報入力シート'!AB89="","",'(入力順➀)基本情報入力シート'!AB89))</f>
        <v/>
      </c>
      <c r="T68" s="819" t="str">
        <f>IF(B68="×","",IF('(入力順➀)基本情報入力シート'!AA89="","",'(入力順➀)基本情報入力シート'!AA89))</f>
        <v/>
      </c>
      <c r="U68" s="820" t="str">
        <f>IF(B68="×","",IF(Q68="","",VLOOKUP(Q68,【参考】数式用2!$A$3:$C$36,3,FALSE)))</f>
        <v/>
      </c>
      <c r="V68" s="821" t="s">
        <v>201</v>
      </c>
      <c r="W68" s="822"/>
      <c r="X68" s="823" t="s">
        <v>202</v>
      </c>
      <c r="Y68" s="824"/>
      <c r="Z68" s="825" t="s">
        <v>203</v>
      </c>
      <c r="AA68" s="826"/>
      <c r="AB68" s="827" t="s">
        <v>202</v>
      </c>
      <c r="AC68" s="828"/>
      <c r="AD68" s="827" t="s">
        <v>204</v>
      </c>
      <c r="AE68" s="829" t="s">
        <v>205</v>
      </c>
      <c r="AF68" s="830" t="str">
        <f t="shared" si="2"/>
        <v/>
      </c>
      <c r="AG68" s="835" t="s">
        <v>206</v>
      </c>
      <c r="AH68" s="832" t="str">
        <f t="shared" si="0"/>
        <v/>
      </c>
      <c r="AI68" s="833"/>
      <c r="AJ68" s="834"/>
      <c r="AK68" s="833"/>
      <c r="AL68" s="834"/>
    </row>
    <row r="69" spans="1:38" ht="36.75" customHeight="1">
      <c r="A69" s="812">
        <f t="shared" si="1"/>
        <v>58</v>
      </c>
      <c r="B69" s="817"/>
      <c r="C69" s="813" t="str">
        <f>IF('(入力順➀)基本情報入力シート'!C90="","",'(入力順➀)基本情報入力シート'!C90)</f>
        <v/>
      </c>
      <c r="D69" s="814" t="str">
        <f>IF('(入力順➀)基本情報入力シート'!D90="","",'(入力順➀)基本情報入力シート'!D90)</f>
        <v/>
      </c>
      <c r="E69" s="814" t="str">
        <f>IF('(入力順➀)基本情報入力シート'!E90="","",'(入力順➀)基本情報入力シート'!E90)</f>
        <v/>
      </c>
      <c r="F69" s="814" t="str">
        <f>IF('(入力順➀)基本情報入力シート'!F90="","",'(入力順➀)基本情報入力シート'!F90)</f>
        <v/>
      </c>
      <c r="G69" s="814" t="str">
        <f>IF('(入力順➀)基本情報入力シート'!G90="","",'(入力順➀)基本情報入力シート'!G90)</f>
        <v/>
      </c>
      <c r="H69" s="814" t="str">
        <f>IF('(入力順➀)基本情報入力シート'!H90="","",'(入力順➀)基本情報入力シート'!H90)</f>
        <v/>
      </c>
      <c r="I69" s="814" t="str">
        <f>IF('(入力順➀)基本情報入力シート'!I90="","",'(入力順➀)基本情報入力シート'!I90)</f>
        <v/>
      </c>
      <c r="J69" s="814" t="str">
        <f>IF('(入力順➀)基本情報入力シート'!J90="","",'(入力順➀)基本情報入力シート'!J90)</f>
        <v/>
      </c>
      <c r="K69" s="814" t="str">
        <f>IF('(入力順➀)基本情報入力シート'!K90="","",'(入力順➀)基本情報入力シート'!K90)</f>
        <v/>
      </c>
      <c r="L69" s="850" t="str">
        <f>IF('(入力順➀)基本情報入力シート'!L90="","",'(入力順➀)基本情報入力シート'!L90)</f>
        <v/>
      </c>
      <c r="M69" s="815" t="str">
        <f>IF('(入力順➀)基本情報入力シート'!M90="","",'(入力順➀)基本情報入力シート'!M90)</f>
        <v/>
      </c>
      <c r="N69" s="815" t="str">
        <f>IF('(入力順➀)基本情報入力シート'!R90="","",'(入力順➀)基本情報入力シート'!R90)</f>
        <v/>
      </c>
      <c r="O69" s="815" t="str">
        <f>IF('(入力順➀)基本情報入力シート'!W90="","",'(入力順➀)基本情報入力シート'!W90)</f>
        <v/>
      </c>
      <c r="P69" s="812" t="str">
        <f>IF('(入力順➀)基本情報入力シート'!X90="","",'(入力順➀)基本情報入力シート'!X90)</f>
        <v/>
      </c>
      <c r="Q69" s="816" t="str">
        <f>IF('(入力順➀)基本情報入力シート'!Y90="","",'(入力順➀)基本情報入力シート'!Y90)</f>
        <v/>
      </c>
      <c r="R69" s="817"/>
      <c r="S69" s="818" t="str">
        <f>IF(B69="×","",IF('(入力順➀)基本情報入力シート'!AB90="","",'(入力順➀)基本情報入力シート'!AB90))</f>
        <v/>
      </c>
      <c r="T69" s="819" t="str">
        <f>IF(B69="×","",IF('(入力順➀)基本情報入力シート'!AA90="","",'(入力順➀)基本情報入力シート'!AA90))</f>
        <v/>
      </c>
      <c r="U69" s="820" t="str">
        <f>IF(B69="×","",IF(Q69="","",VLOOKUP(Q69,【参考】数式用2!$A$3:$C$36,3,FALSE)))</f>
        <v/>
      </c>
      <c r="V69" s="821" t="s">
        <v>201</v>
      </c>
      <c r="W69" s="822"/>
      <c r="X69" s="823" t="s">
        <v>202</v>
      </c>
      <c r="Y69" s="824"/>
      <c r="Z69" s="825" t="s">
        <v>203</v>
      </c>
      <c r="AA69" s="826"/>
      <c r="AB69" s="827" t="s">
        <v>202</v>
      </c>
      <c r="AC69" s="828"/>
      <c r="AD69" s="827" t="s">
        <v>204</v>
      </c>
      <c r="AE69" s="829" t="s">
        <v>205</v>
      </c>
      <c r="AF69" s="830" t="str">
        <f t="shared" si="2"/>
        <v/>
      </c>
      <c r="AG69" s="835" t="s">
        <v>206</v>
      </c>
      <c r="AH69" s="832" t="str">
        <f t="shared" si="0"/>
        <v/>
      </c>
      <c r="AI69" s="833"/>
      <c r="AJ69" s="834"/>
      <c r="AK69" s="833"/>
      <c r="AL69" s="834"/>
    </row>
    <row r="70" spans="1:38" ht="36.75" customHeight="1">
      <c r="A70" s="812">
        <f t="shared" si="1"/>
        <v>59</v>
      </c>
      <c r="B70" s="817"/>
      <c r="C70" s="813" t="str">
        <f>IF('(入力順➀)基本情報入力シート'!C91="","",'(入力順➀)基本情報入力シート'!C91)</f>
        <v/>
      </c>
      <c r="D70" s="814" t="str">
        <f>IF('(入力順➀)基本情報入力シート'!D91="","",'(入力順➀)基本情報入力シート'!D91)</f>
        <v/>
      </c>
      <c r="E70" s="814" t="str">
        <f>IF('(入力順➀)基本情報入力シート'!E91="","",'(入力順➀)基本情報入力シート'!E91)</f>
        <v/>
      </c>
      <c r="F70" s="814" t="str">
        <f>IF('(入力順➀)基本情報入力シート'!F91="","",'(入力順➀)基本情報入力シート'!F91)</f>
        <v/>
      </c>
      <c r="G70" s="814" t="str">
        <f>IF('(入力順➀)基本情報入力シート'!G91="","",'(入力順➀)基本情報入力シート'!G91)</f>
        <v/>
      </c>
      <c r="H70" s="814" t="str">
        <f>IF('(入力順➀)基本情報入力シート'!H91="","",'(入力順➀)基本情報入力シート'!H91)</f>
        <v/>
      </c>
      <c r="I70" s="814" t="str">
        <f>IF('(入力順➀)基本情報入力シート'!I91="","",'(入力順➀)基本情報入力シート'!I91)</f>
        <v/>
      </c>
      <c r="J70" s="814" t="str">
        <f>IF('(入力順➀)基本情報入力シート'!J91="","",'(入力順➀)基本情報入力シート'!J91)</f>
        <v/>
      </c>
      <c r="K70" s="814" t="str">
        <f>IF('(入力順➀)基本情報入力シート'!K91="","",'(入力順➀)基本情報入力シート'!K91)</f>
        <v/>
      </c>
      <c r="L70" s="850" t="str">
        <f>IF('(入力順➀)基本情報入力シート'!L91="","",'(入力順➀)基本情報入力シート'!L91)</f>
        <v/>
      </c>
      <c r="M70" s="815" t="str">
        <f>IF('(入力順➀)基本情報入力シート'!M91="","",'(入力順➀)基本情報入力シート'!M91)</f>
        <v/>
      </c>
      <c r="N70" s="815" t="str">
        <f>IF('(入力順➀)基本情報入力シート'!R91="","",'(入力順➀)基本情報入力シート'!R91)</f>
        <v/>
      </c>
      <c r="O70" s="815" t="str">
        <f>IF('(入力順➀)基本情報入力シート'!W91="","",'(入力順➀)基本情報入力シート'!W91)</f>
        <v/>
      </c>
      <c r="P70" s="812" t="str">
        <f>IF('(入力順➀)基本情報入力シート'!X91="","",'(入力順➀)基本情報入力シート'!X91)</f>
        <v/>
      </c>
      <c r="Q70" s="816" t="str">
        <f>IF('(入力順➀)基本情報入力シート'!Y91="","",'(入力順➀)基本情報入力シート'!Y91)</f>
        <v/>
      </c>
      <c r="R70" s="817"/>
      <c r="S70" s="818" t="str">
        <f>IF(B70="×","",IF('(入力順➀)基本情報入力シート'!AB91="","",'(入力順➀)基本情報入力シート'!AB91))</f>
        <v/>
      </c>
      <c r="T70" s="819" t="str">
        <f>IF(B70="×","",IF('(入力順➀)基本情報入力シート'!AA91="","",'(入力順➀)基本情報入力シート'!AA91))</f>
        <v/>
      </c>
      <c r="U70" s="820" t="str">
        <f>IF(B70="×","",IF(Q70="","",VLOOKUP(Q70,【参考】数式用2!$A$3:$C$36,3,FALSE)))</f>
        <v/>
      </c>
      <c r="V70" s="821" t="s">
        <v>201</v>
      </c>
      <c r="W70" s="822"/>
      <c r="X70" s="823" t="s">
        <v>202</v>
      </c>
      <c r="Y70" s="824"/>
      <c r="Z70" s="825" t="s">
        <v>203</v>
      </c>
      <c r="AA70" s="826"/>
      <c r="AB70" s="827" t="s">
        <v>202</v>
      </c>
      <c r="AC70" s="828"/>
      <c r="AD70" s="827" t="s">
        <v>204</v>
      </c>
      <c r="AE70" s="829" t="s">
        <v>205</v>
      </c>
      <c r="AF70" s="830" t="str">
        <f t="shared" si="2"/>
        <v/>
      </c>
      <c r="AG70" s="835" t="s">
        <v>206</v>
      </c>
      <c r="AH70" s="832" t="str">
        <f t="shared" si="0"/>
        <v/>
      </c>
      <c r="AI70" s="833"/>
      <c r="AJ70" s="834"/>
      <c r="AK70" s="833"/>
      <c r="AL70" s="834"/>
    </row>
    <row r="71" spans="1:38" ht="36.75" customHeight="1">
      <c r="A71" s="812">
        <f t="shared" si="1"/>
        <v>60</v>
      </c>
      <c r="B71" s="817"/>
      <c r="C71" s="813" t="str">
        <f>IF('(入力順➀)基本情報入力シート'!C92="","",'(入力順➀)基本情報入力シート'!C92)</f>
        <v/>
      </c>
      <c r="D71" s="814" t="str">
        <f>IF('(入力順➀)基本情報入力シート'!D92="","",'(入力順➀)基本情報入力シート'!D92)</f>
        <v/>
      </c>
      <c r="E71" s="814" t="str">
        <f>IF('(入力順➀)基本情報入力シート'!E92="","",'(入力順➀)基本情報入力シート'!E92)</f>
        <v/>
      </c>
      <c r="F71" s="814" t="str">
        <f>IF('(入力順➀)基本情報入力シート'!F92="","",'(入力順➀)基本情報入力シート'!F92)</f>
        <v/>
      </c>
      <c r="G71" s="814" t="str">
        <f>IF('(入力順➀)基本情報入力シート'!G92="","",'(入力順➀)基本情報入力シート'!G92)</f>
        <v/>
      </c>
      <c r="H71" s="814" t="str">
        <f>IF('(入力順➀)基本情報入力シート'!H92="","",'(入力順➀)基本情報入力シート'!H92)</f>
        <v/>
      </c>
      <c r="I71" s="814" t="str">
        <f>IF('(入力順➀)基本情報入力シート'!I92="","",'(入力順➀)基本情報入力シート'!I92)</f>
        <v/>
      </c>
      <c r="J71" s="814" t="str">
        <f>IF('(入力順➀)基本情報入力シート'!J92="","",'(入力順➀)基本情報入力シート'!J92)</f>
        <v/>
      </c>
      <c r="K71" s="814" t="str">
        <f>IF('(入力順➀)基本情報入力シート'!K92="","",'(入力順➀)基本情報入力シート'!K92)</f>
        <v/>
      </c>
      <c r="L71" s="850" t="str">
        <f>IF('(入力順➀)基本情報入力シート'!L92="","",'(入力順➀)基本情報入力シート'!L92)</f>
        <v/>
      </c>
      <c r="M71" s="815" t="str">
        <f>IF('(入力順➀)基本情報入力シート'!M92="","",'(入力順➀)基本情報入力シート'!M92)</f>
        <v/>
      </c>
      <c r="N71" s="815" t="str">
        <f>IF('(入力順➀)基本情報入力シート'!R92="","",'(入力順➀)基本情報入力シート'!R92)</f>
        <v/>
      </c>
      <c r="O71" s="815" t="str">
        <f>IF('(入力順➀)基本情報入力シート'!W92="","",'(入力順➀)基本情報入力シート'!W92)</f>
        <v/>
      </c>
      <c r="P71" s="812" t="str">
        <f>IF('(入力順➀)基本情報入力シート'!X92="","",'(入力順➀)基本情報入力シート'!X92)</f>
        <v/>
      </c>
      <c r="Q71" s="816" t="str">
        <f>IF('(入力順➀)基本情報入力シート'!Y92="","",'(入力順➀)基本情報入力シート'!Y92)</f>
        <v/>
      </c>
      <c r="R71" s="817"/>
      <c r="S71" s="818" t="str">
        <f>IF(B71="×","",IF('(入力順➀)基本情報入力シート'!AB92="","",'(入力順➀)基本情報入力シート'!AB92))</f>
        <v/>
      </c>
      <c r="T71" s="819" t="str">
        <f>IF(B71="×","",IF('(入力順➀)基本情報入力シート'!AA92="","",'(入力順➀)基本情報入力シート'!AA92))</f>
        <v/>
      </c>
      <c r="U71" s="820" t="str">
        <f>IF(B71="×","",IF(Q71="","",VLOOKUP(Q71,【参考】数式用2!$A$3:$C$36,3,FALSE)))</f>
        <v/>
      </c>
      <c r="V71" s="821" t="s">
        <v>201</v>
      </c>
      <c r="W71" s="822"/>
      <c r="X71" s="823" t="s">
        <v>202</v>
      </c>
      <c r="Y71" s="824"/>
      <c r="Z71" s="825" t="s">
        <v>203</v>
      </c>
      <c r="AA71" s="826"/>
      <c r="AB71" s="827" t="s">
        <v>202</v>
      </c>
      <c r="AC71" s="828"/>
      <c r="AD71" s="827" t="s">
        <v>204</v>
      </c>
      <c r="AE71" s="829" t="s">
        <v>205</v>
      </c>
      <c r="AF71" s="830" t="str">
        <f t="shared" si="2"/>
        <v/>
      </c>
      <c r="AG71" s="835" t="s">
        <v>206</v>
      </c>
      <c r="AH71" s="832" t="str">
        <f t="shared" si="0"/>
        <v/>
      </c>
      <c r="AI71" s="833"/>
      <c r="AJ71" s="834"/>
      <c r="AK71" s="833"/>
      <c r="AL71" s="834"/>
    </row>
    <row r="72" spans="1:38" ht="36.75" customHeight="1">
      <c r="A72" s="812">
        <f t="shared" si="1"/>
        <v>61</v>
      </c>
      <c r="B72" s="817"/>
      <c r="C72" s="813" t="str">
        <f>IF('(入力順➀)基本情報入力シート'!C93="","",'(入力順➀)基本情報入力シート'!C93)</f>
        <v/>
      </c>
      <c r="D72" s="814" t="str">
        <f>IF('(入力順➀)基本情報入力シート'!D93="","",'(入力順➀)基本情報入力シート'!D93)</f>
        <v/>
      </c>
      <c r="E72" s="814" t="str">
        <f>IF('(入力順➀)基本情報入力シート'!E93="","",'(入力順➀)基本情報入力シート'!E93)</f>
        <v/>
      </c>
      <c r="F72" s="814" t="str">
        <f>IF('(入力順➀)基本情報入力シート'!F93="","",'(入力順➀)基本情報入力シート'!F93)</f>
        <v/>
      </c>
      <c r="G72" s="814" t="str">
        <f>IF('(入力順➀)基本情報入力シート'!G93="","",'(入力順➀)基本情報入力シート'!G93)</f>
        <v/>
      </c>
      <c r="H72" s="814" t="str">
        <f>IF('(入力順➀)基本情報入力シート'!H93="","",'(入力順➀)基本情報入力シート'!H93)</f>
        <v/>
      </c>
      <c r="I72" s="814" t="str">
        <f>IF('(入力順➀)基本情報入力シート'!I93="","",'(入力順➀)基本情報入力シート'!I93)</f>
        <v/>
      </c>
      <c r="J72" s="814" t="str">
        <f>IF('(入力順➀)基本情報入力シート'!J93="","",'(入力順➀)基本情報入力シート'!J93)</f>
        <v/>
      </c>
      <c r="K72" s="814" t="str">
        <f>IF('(入力順➀)基本情報入力シート'!K93="","",'(入力順➀)基本情報入力シート'!K93)</f>
        <v/>
      </c>
      <c r="L72" s="850" t="str">
        <f>IF('(入力順➀)基本情報入力シート'!L93="","",'(入力順➀)基本情報入力シート'!L93)</f>
        <v/>
      </c>
      <c r="M72" s="815" t="str">
        <f>IF('(入力順➀)基本情報入力シート'!M93="","",'(入力順➀)基本情報入力シート'!M93)</f>
        <v/>
      </c>
      <c r="N72" s="815" t="str">
        <f>IF('(入力順➀)基本情報入力シート'!R93="","",'(入力順➀)基本情報入力シート'!R93)</f>
        <v/>
      </c>
      <c r="O72" s="815" t="str">
        <f>IF('(入力順➀)基本情報入力シート'!W93="","",'(入力順➀)基本情報入力シート'!W93)</f>
        <v/>
      </c>
      <c r="P72" s="812" t="str">
        <f>IF('(入力順➀)基本情報入力シート'!X93="","",'(入力順➀)基本情報入力シート'!X93)</f>
        <v/>
      </c>
      <c r="Q72" s="816" t="str">
        <f>IF('(入力順➀)基本情報入力シート'!Y93="","",'(入力順➀)基本情報入力シート'!Y93)</f>
        <v/>
      </c>
      <c r="R72" s="817"/>
      <c r="S72" s="818" t="str">
        <f>IF(B72="×","",IF('(入力順➀)基本情報入力シート'!AB93="","",'(入力順➀)基本情報入力シート'!AB93))</f>
        <v/>
      </c>
      <c r="T72" s="819" t="str">
        <f>IF(B72="×","",IF('(入力順➀)基本情報入力シート'!AA93="","",'(入力順➀)基本情報入力シート'!AA93))</f>
        <v/>
      </c>
      <c r="U72" s="820" t="str">
        <f>IF(B72="×","",IF(Q72="","",VLOOKUP(Q72,【参考】数式用2!$A$3:$C$36,3,FALSE)))</f>
        <v/>
      </c>
      <c r="V72" s="821" t="s">
        <v>201</v>
      </c>
      <c r="W72" s="822"/>
      <c r="X72" s="823" t="s">
        <v>202</v>
      </c>
      <c r="Y72" s="824"/>
      <c r="Z72" s="825" t="s">
        <v>203</v>
      </c>
      <c r="AA72" s="826"/>
      <c r="AB72" s="827" t="s">
        <v>202</v>
      </c>
      <c r="AC72" s="828"/>
      <c r="AD72" s="827" t="s">
        <v>204</v>
      </c>
      <c r="AE72" s="829" t="s">
        <v>205</v>
      </c>
      <c r="AF72" s="830" t="str">
        <f t="shared" si="2"/>
        <v/>
      </c>
      <c r="AG72" s="835" t="s">
        <v>206</v>
      </c>
      <c r="AH72" s="832" t="str">
        <f t="shared" si="0"/>
        <v/>
      </c>
      <c r="AI72" s="833"/>
      <c r="AJ72" s="834"/>
      <c r="AK72" s="833"/>
      <c r="AL72" s="834"/>
    </row>
    <row r="73" spans="1:38" ht="36.75" customHeight="1">
      <c r="A73" s="812">
        <f t="shared" si="1"/>
        <v>62</v>
      </c>
      <c r="B73" s="817"/>
      <c r="C73" s="813" t="str">
        <f>IF('(入力順➀)基本情報入力シート'!C94="","",'(入力順➀)基本情報入力シート'!C94)</f>
        <v/>
      </c>
      <c r="D73" s="814" t="str">
        <f>IF('(入力順➀)基本情報入力シート'!D94="","",'(入力順➀)基本情報入力シート'!D94)</f>
        <v/>
      </c>
      <c r="E73" s="814" t="str">
        <f>IF('(入力順➀)基本情報入力シート'!E94="","",'(入力順➀)基本情報入力シート'!E94)</f>
        <v/>
      </c>
      <c r="F73" s="814" t="str">
        <f>IF('(入力順➀)基本情報入力シート'!F94="","",'(入力順➀)基本情報入力シート'!F94)</f>
        <v/>
      </c>
      <c r="G73" s="814" t="str">
        <f>IF('(入力順➀)基本情報入力シート'!G94="","",'(入力順➀)基本情報入力シート'!G94)</f>
        <v/>
      </c>
      <c r="H73" s="814" t="str">
        <f>IF('(入力順➀)基本情報入力シート'!H94="","",'(入力順➀)基本情報入力シート'!H94)</f>
        <v/>
      </c>
      <c r="I73" s="814" t="str">
        <f>IF('(入力順➀)基本情報入力シート'!I94="","",'(入力順➀)基本情報入力シート'!I94)</f>
        <v/>
      </c>
      <c r="J73" s="814" t="str">
        <f>IF('(入力順➀)基本情報入力シート'!J94="","",'(入力順➀)基本情報入力シート'!J94)</f>
        <v/>
      </c>
      <c r="K73" s="814" t="str">
        <f>IF('(入力順➀)基本情報入力シート'!K94="","",'(入力順➀)基本情報入力シート'!K94)</f>
        <v/>
      </c>
      <c r="L73" s="850" t="str">
        <f>IF('(入力順➀)基本情報入力シート'!L94="","",'(入力順➀)基本情報入力シート'!L94)</f>
        <v/>
      </c>
      <c r="M73" s="815" t="str">
        <f>IF('(入力順➀)基本情報入力シート'!M94="","",'(入力順➀)基本情報入力シート'!M94)</f>
        <v/>
      </c>
      <c r="N73" s="815" t="str">
        <f>IF('(入力順➀)基本情報入力シート'!R94="","",'(入力順➀)基本情報入力シート'!R94)</f>
        <v/>
      </c>
      <c r="O73" s="815" t="str">
        <f>IF('(入力順➀)基本情報入力シート'!W94="","",'(入力順➀)基本情報入力シート'!W94)</f>
        <v/>
      </c>
      <c r="P73" s="812" t="str">
        <f>IF('(入力順➀)基本情報入力シート'!X94="","",'(入力順➀)基本情報入力シート'!X94)</f>
        <v/>
      </c>
      <c r="Q73" s="816" t="str">
        <f>IF('(入力順➀)基本情報入力シート'!Y94="","",'(入力順➀)基本情報入力シート'!Y94)</f>
        <v/>
      </c>
      <c r="R73" s="817"/>
      <c r="S73" s="818" t="str">
        <f>IF(B73="×","",IF('(入力順➀)基本情報入力シート'!AB94="","",'(入力順➀)基本情報入力シート'!AB94))</f>
        <v/>
      </c>
      <c r="T73" s="819" t="str">
        <f>IF(B73="×","",IF('(入力順➀)基本情報入力シート'!AA94="","",'(入力順➀)基本情報入力シート'!AA94))</f>
        <v/>
      </c>
      <c r="U73" s="820" t="str">
        <f>IF(B73="×","",IF(Q73="","",VLOOKUP(Q73,【参考】数式用2!$A$3:$C$36,3,FALSE)))</f>
        <v/>
      </c>
      <c r="V73" s="821" t="s">
        <v>201</v>
      </c>
      <c r="W73" s="822"/>
      <c r="X73" s="823" t="s">
        <v>202</v>
      </c>
      <c r="Y73" s="824"/>
      <c r="Z73" s="825" t="s">
        <v>203</v>
      </c>
      <c r="AA73" s="826"/>
      <c r="AB73" s="827" t="s">
        <v>202</v>
      </c>
      <c r="AC73" s="828"/>
      <c r="AD73" s="827" t="s">
        <v>204</v>
      </c>
      <c r="AE73" s="829" t="s">
        <v>205</v>
      </c>
      <c r="AF73" s="830" t="str">
        <f t="shared" si="2"/>
        <v/>
      </c>
      <c r="AG73" s="835" t="s">
        <v>206</v>
      </c>
      <c r="AH73" s="832" t="str">
        <f t="shared" si="0"/>
        <v/>
      </c>
      <c r="AI73" s="833"/>
      <c r="AJ73" s="834"/>
      <c r="AK73" s="833"/>
      <c r="AL73" s="834"/>
    </row>
    <row r="74" spans="1:38" ht="36.75" customHeight="1">
      <c r="A74" s="812">
        <f t="shared" si="1"/>
        <v>63</v>
      </c>
      <c r="B74" s="817"/>
      <c r="C74" s="813" t="str">
        <f>IF('(入力順➀)基本情報入力シート'!C95="","",'(入力順➀)基本情報入力シート'!C95)</f>
        <v/>
      </c>
      <c r="D74" s="814" t="str">
        <f>IF('(入力順➀)基本情報入力シート'!D95="","",'(入力順➀)基本情報入力シート'!D95)</f>
        <v/>
      </c>
      <c r="E74" s="814" t="str">
        <f>IF('(入力順➀)基本情報入力シート'!E95="","",'(入力順➀)基本情報入力シート'!E95)</f>
        <v/>
      </c>
      <c r="F74" s="814" t="str">
        <f>IF('(入力順➀)基本情報入力シート'!F95="","",'(入力順➀)基本情報入力シート'!F95)</f>
        <v/>
      </c>
      <c r="G74" s="814" t="str">
        <f>IF('(入力順➀)基本情報入力シート'!G95="","",'(入力順➀)基本情報入力シート'!G95)</f>
        <v/>
      </c>
      <c r="H74" s="814" t="str">
        <f>IF('(入力順➀)基本情報入力シート'!H95="","",'(入力順➀)基本情報入力シート'!H95)</f>
        <v/>
      </c>
      <c r="I74" s="814" t="str">
        <f>IF('(入力順➀)基本情報入力シート'!I95="","",'(入力順➀)基本情報入力シート'!I95)</f>
        <v/>
      </c>
      <c r="J74" s="814" t="str">
        <f>IF('(入力順➀)基本情報入力シート'!J95="","",'(入力順➀)基本情報入力シート'!J95)</f>
        <v/>
      </c>
      <c r="K74" s="814" t="str">
        <f>IF('(入力順➀)基本情報入力シート'!K95="","",'(入力順➀)基本情報入力シート'!K95)</f>
        <v/>
      </c>
      <c r="L74" s="850" t="str">
        <f>IF('(入力順➀)基本情報入力シート'!L95="","",'(入力順➀)基本情報入力シート'!L95)</f>
        <v/>
      </c>
      <c r="M74" s="815" t="str">
        <f>IF('(入力順➀)基本情報入力シート'!M95="","",'(入力順➀)基本情報入力シート'!M95)</f>
        <v/>
      </c>
      <c r="N74" s="815" t="str">
        <f>IF('(入力順➀)基本情報入力シート'!R95="","",'(入力順➀)基本情報入力シート'!R95)</f>
        <v/>
      </c>
      <c r="O74" s="815" t="str">
        <f>IF('(入力順➀)基本情報入力シート'!W95="","",'(入力順➀)基本情報入力シート'!W95)</f>
        <v/>
      </c>
      <c r="P74" s="812" t="str">
        <f>IF('(入力順➀)基本情報入力シート'!X95="","",'(入力順➀)基本情報入力シート'!X95)</f>
        <v/>
      </c>
      <c r="Q74" s="816" t="str">
        <f>IF('(入力順➀)基本情報入力シート'!Y95="","",'(入力順➀)基本情報入力シート'!Y95)</f>
        <v/>
      </c>
      <c r="R74" s="817"/>
      <c r="S74" s="818" t="str">
        <f>IF(B74="×","",IF('(入力順➀)基本情報入力シート'!AB95="","",'(入力順➀)基本情報入力シート'!AB95))</f>
        <v/>
      </c>
      <c r="T74" s="819" t="str">
        <f>IF(B74="×","",IF('(入力順➀)基本情報入力シート'!AA95="","",'(入力順➀)基本情報入力シート'!AA95))</f>
        <v/>
      </c>
      <c r="U74" s="820" t="str">
        <f>IF(B74="×","",IF(Q74="","",VLOOKUP(Q74,【参考】数式用2!$A$3:$C$36,3,FALSE)))</f>
        <v/>
      </c>
      <c r="V74" s="821" t="s">
        <v>201</v>
      </c>
      <c r="W74" s="822"/>
      <c r="X74" s="823" t="s">
        <v>202</v>
      </c>
      <c r="Y74" s="824"/>
      <c r="Z74" s="825" t="s">
        <v>203</v>
      </c>
      <c r="AA74" s="826"/>
      <c r="AB74" s="827" t="s">
        <v>202</v>
      </c>
      <c r="AC74" s="828"/>
      <c r="AD74" s="827" t="s">
        <v>204</v>
      </c>
      <c r="AE74" s="829" t="s">
        <v>205</v>
      </c>
      <c r="AF74" s="830" t="str">
        <f t="shared" si="2"/>
        <v/>
      </c>
      <c r="AG74" s="835" t="s">
        <v>206</v>
      </c>
      <c r="AH74" s="832" t="str">
        <f t="shared" si="0"/>
        <v/>
      </c>
      <c r="AI74" s="833"/>
      <c r="AJ74" s="834"/>
      <c r="AK74" s="833"/>
      <c r="AL74" s="834"/>
    </row>
    <row r="75" spans="1:38" ht="36.75" customHeight="1">
      <c r="A75" s="812">
        <f t="shared" si="1"/>
        <v>64</v>
      </c>
      <c r="B75" s="817"/>
      <c r="C75" s="813" t="str">
        <f>IF('(入力順➀)基本情報入力シート'!C96="","",'(入力順➀)基本情報入力シート'!C96)</f>
        <v/>
      </c>
      <c r="D75" s="814" t="str">
        <f>IF('(入力順➀)基本情報入力シート'!D96="","",'(入力順➀)基本情報入力シート'!D96)</f>
        <v/>
      </c>
      <c r="E75" s="814" t="str">
        <f>IF('(入力順➀)基本情報入力シート'!E96="","",'(入力順➀)基本情報入力シート'!E96)</f>
        <v/>
      </c>
      <c r="F75" s="814" t="str">
        <f>IF('(入力順➀)基本情報入力シート'!F96="","",'(入力順➀)基本情報入力シート'!F96)</f>
        <v/>
      </c>
      <c r="G75" s="814" t="str">
        <f>IF('(入力順➀)基本情報入力シート'!G96="","",'(入力順➀)基本情報入力シート'!G96)</f>
        <v/>
      </c>
      <c r="H75" s="814" t="str">
        <f>IF('(入力順➀)基本情報入力シート'!H96="","",'(入力順➀)基本情報入力シート'!H96)</f>
        <v/>
      </c>
      <c r="I75" s="814" t="str">
        <f>IF('(入力順➀)基本情報入力シート'!I96="","",'(入力順➀)基本情報入力シート'!I96)</f>
        <v/>
      </c>
      <c r="J75" s="814" t="str">
        <f>IF('(入力順➀)基本情報入力シート'!J96="","",'(入力順➀)基本情報入力シート'!J96)</f>
        <v/>
      </c>
      <c r="K75" s="814" t="str">
        <f>IF('(入力順➀)基本情報入力シート'!K96="","",'(入力順➀)基本情報入力シート'!K96)</f>
        <v/>
      </c>
      <c r="L75" s="850" t="str">
        <f>IF('(入力順➀)基本情報入力シート'!L96="","",'(入力順➀)基本情報入力シート'!L96)</f>
        <v/>
      </c>
      <c r="M75" s="815" t="str">
        <f>IF('(入力順➀)基本情報入力シート'!M96="","",'(入力順➀)基本情報入力シート'!M96)</f>
        <v/>
      </c>
      <c r="N75" s="815" t="str">
        <f>IF('(入力順➀)基本情報入力シート'!R96="","",'(入力順➀)基本情報入力シート'!R96)</f>
        <v/>
      </c>
      <c r="O75" s="815" t="str">
        <f>IF('(入力順➀)基本情報入力シート'!W96="","",'(入力順➀)基本情報入力シート'!W96)</f>
        <v/>
      </c>
      <c r="P75" s="812" t="str">
        <f>IF('(入力順➀)基本情報入力シート'!X96="","",'(入力順➀)基本情報入力シート'!X96)</f>
        <v/>
      </c>
      <c r="Q75" s="816" t="str">
        <f>IF('(入力順➀)基本情報入力シート'!Y96="","",'(入力順➀)基本情報入力シート'!Y96)</f>
        <v/>
      </c>
      <c r="R75" s="817"/>
      <c r="S75" s="818" t="str">
        <f>IF(B75="×","",IF('(入力順➀)基本情報入力シート'!AB96="","",'(入力順➀)基本情報入力シート'!AB96))</f>
        <v/>
      </c>
      <c r="T75" s="819" t="str">
        <f>IF(B75="×","",IF('(入力順➀)基本情報入力シート'!AA96="","",'(入力順➀)基本情報入力シート'!AA96))</f>
        <v/>
      </c>
      <c r="U75" s="820" t="str">
        <f>IF(B75="×","",IF(Q75="","",VLOOKUP(Q75,【参考】数式用2!$A$3:$C$36,3,FALSE)))</f>
        <v/>
      </c>
      <c r="V75" s="821" t="s">
        <v>201</v>
      </c>
      <c r="W75" s="822"/>
      <c r="X75" s="823" t="s">
        <v>202</v>
      </c>
      <c r="Y75" s="824"/>
      <c r="Z75" s="825" t="s">
        <v>203</v>
      </c>
      <c r="AA75" s="826"/>
      <c r="AB75" s="827" t="s">
        <v>202</v>
      </c>
      <c r="AC75" s="828"/>
      <c r="AD75" s="827" t="s">
        <v>204</v>
      </c>
      <c r="AE75" s="829" t="s">
        <v>205</v>
      </c>
      <c r="AF75" s="830" t="str">
        <f t="shared" si="2"/>
        <v/>
      </c>
      <c r="AG75" s="835" t="s">
        <v>206</v>
      </c>
      <c r="AH75" s="832" t="str">
        <f t="shared" si="0"/>
        <v/>
      </c>
      <c r="AI75" s="833"/>
      <c r="AJ75" s="834"/>
      <c r="AK75" s="833"/>
      <c r="AL75" s="834"/>
    </row>
    <row r="76" spans="1:38" ht="36.75" customHeight="1">
      <c r="A76" s="812">
        <f t="shared" si="1"/>
        <v>65</v>
      </c>
      <c r="B76" s="817"/>
      <c r="C76" s="813" t="str">
        <f>IF('(入力順➀)基本情報入力シート'!C97="","",'(入力順➀)基本情報入力シート'!C97)</f>
        <v/>
      </c>
      <c r="D76" s="814" t="str">
        <f>IF('(入力順➀)基本情報入力シート'!D97="","",'(入力順➀)基本情報入力シート'!D97)</f>
        <v/>
      </c>
      <c r="E76" s="814" t="str">
        <f>IF('(入力順➀)基本情報入力シート'!E97="","",'(入力順➀)基本情報入力シート'!E97)</f>
        <v/>
      </c>
      <c r="F76" s="814" t="str">
        <f>IF('(入力順➀)基本情報入力シート'!F97="","",'(入力順➀)基本情報入力シート'!F97)</f>
        <v/>
      </c>
      <c r="G76" s="814" t="str">
        <f>IF('(入力順➀)基本情報入力シート'!G97="","",'(入力順➀)基本情報入力シート'!G97)</f>
        <v/>
      </c>
      <c r="H76" s="814" t="str">
        <f>IF('(入力順➀)基本情報入力シート'!H97="","",'(入力順➀)基本情報入力シート'!H97)</f>
        <v/>
      </c>
      <c r="I76" s="814" t="str">
        <f>IF('(入力順➀)基本情報入力シート'!I97="","",'(入力順➀)基本情報入力シート'!I97)</f>
        <v/>
      </c>
      <c r="J76" s="814" t="str">
        <f>IF('(入力順➀)基本情報入力シート'!J97="","",'(入力順➀)基本情報入力シート'!J97)</f>
        <v/>
      </c>
      <c r="K76" s="814" t="str">
        <f>IF('(入力順➀)基本情報入力シート'!K97="","",'(入力順➀)基本情報入力シート'!K97)</f>
        <v/>
      </c>
      <c r="L76" s="850" t="str">
        <f>IF('(入力順➀)基本情報入力シート'!L97="","",'(入力順➀)基本情報入力シート'!L97)</f>
        <v/>
      </c>
      <c r="M76" s="815" t="str">
        <f>IF('(入力順➀)基本情報入力シート'!M97="","",'(入力順➀)基本情報入力シート'!M97)</f>
        <v/>
      </c>
      <c r="N76" s="815" t="str">
        <f>IF('(入力順➀)基本情報入力シート'!R97="","",'(入力順➀)基本情報入力シート'!R97)</f>
        <v/>
      </c>
      <c r="O76" s="815" t="str">
        <f>IF('(入力順➀)基本情報入力シート'!W97="","",'(入力順➀)基本情報入力シート'!W97)</f>
        <v/>
      </c>
      <c r="P76" s="812" t="str">
        <f>IF('(入力順➀)基本情報入力シート'!X97="","",'(入力順➀)基本情報入力シート'!X97)</f>
        <v/>
      </c>
      <c r="Q76" s="816" t="str">
        <f>IF('(入力順➀)基本情報入力シート'!Y97="","",'(入力順➀)基本情報入力シート'!Y97)</f>
        <v/>
      </c>
      <c r="R76" s="817"/>
      <c r="S76" s="818" t="str">
        <f>IF(B76="×","",IF('(入力順➀)基本情報入力シート'!AB97="","",'(入力順➀)基本情報入力シート'!AB97))</f>
        <v/>
      </c>
      <c r="T76" s="819" t="str">
        <f>IF(B76="×","",IF('(入力順➀)基本情報入力シート'!AA97="","",'(入力順➀)基本情報入力シート'!AA97))</f>
        <v/>
      </c>
      <c r="U76" s="820" t="str">
        <f>IF(B76="×","",IF(Q76="","",VLOOKUP(Q76,【参考】数式用2!$A$3:$C$36,3,FALSE)))</f>
        <v/>
      </c>
      <c r="V76" s="821" t="s">
        <v>201</v>
      </c>
      <c r="W76" s="822"/>
      <c r="X76" s="823" t="s">
        <v>202</v>
      </c>
      <c r="Y76" s="824"/>
      <c r="Z76" s="825" t="s">
        <v>203</v>
      </c>
      <c r="AA76" s="826"/>
      <c r="AB76" s="827" t="s">
        <v>202</v>
      </c>
      <c r="AC76" s="828"/>
      <c r="AD76" s="827" t="s">
        <v>204</v>
      </c>
      <c r="AE76" s="829" t="s">
        <v>205</v>
      </c>
      <c r="AF76" s="830" t="str">
        <f t="shared" si="2"/>
        <v/>
      </c>
      <c r="AG76" s="835" t="s">
        <v>206</v>
      </c>
      <c r="AH76" s="832" t="str">
        <f t="shared" ref="AH76:AH111" si="3">IFERROR(ROUNDDOWN(ROUND(S76*T76,0)*U76,0)*AF76,"")</f>
        <v/>
      </c>
      <c r="AI76" s="833"/>
      <c r="AJ76" s="834"/>
      <c r="AK76" s="833"/>
      <c r="AL76" s="834"/>
    </row>
    <row r="77" spans="1:38" ht="36.75" customHeight="1">
      <c r="A77" s="812">
        <f t="shared" si="1"/>
        <v>66</v>
      </c>
      <c r="B77" s="817"/>
      <c r="C77" s="813" t="str">
        <f>IF('(入力順➀)基本情報入力シート'!C98="","",'(入力順➀)基本情報入力シート'!C98)</f>
        <v/>
      </c>
      <c r="D77" s="814" t="str">
        <f>IF('(入力順➀)基本情報入力シート'!D98="","",'(入力順➀)基本情報入力シート'!D98)</f>
        <v/>
      </c>
      <c r="E77" s="814" t="str">
        <f>IF('(入力順➀)基本情報入力シート'!E98="","",'(入力順➀)基本情報入力シート'!E98)</f>
        <v/>
      </c>
      <c r="F77" s="814" t="str">
        <f>IF('(入力順➀)基本情報入力シート'!F98="","",'(入力順➀)基本情報入力シート'!F98)</f>
        <v/>
      </c>
      <c r="G77" s="814" t="str">
        <f>IF('(入力順➀)基本情報入力シート'!G98="","",'(入力順➀)基本情報入力シート'!G98)</f>
        <v/>
      </c>
      <c r="H77" s="814" t="str">
        <f>IF('(入力順➀)基本情報入力シート'!H98="","",'(入力順➀)基本情報入力シート'!H98)</f>
        <v/>
      </c>
      <c r="I77" s="814" t="str">
        <f>IF('(入力順➀)基本情報入力シート'!I98="","",'(入力順➀)基本情報入力シート'!I98)</f>
        <v/>
      </c>
      <c r="J77" s="814" t="str">
        <f>IF('(入力順➀)基本情報入力シート'!J98="","",'(入力順➀)基本情報入力シート'!J98)</f>
        <v/>
      </c>
      <c r="K77" s="814" t="str">
        <f>IF('(入力順➀)基本情報入力シート'!K98="","",'(入力順➀)基本情報入力シート'!K98)</f>
        <v/>
      </c>
      <c r="L77" s="850" t="str">
        <f>IF('(入力順➀)基本情報入力シート'!L98="","",'(入力順➀)基本情報入力シート'!L98)</f>
        <v/>
      </c>
      <c r="M77" s="815" t="str">
        <f>IF('(入力順➀)基本情報入力シート'!M98="","",'(入力順➀)基本情報入力シート'!M98)</f>
        <v/>
      </c>
      <c r="N77" s="815" t="str">
        <f>IF('(入力順➀)基本情報入力シート'!R98="","",'(入力順➀)基本情報入力シート'!R98)</f>
        <v/>
      </c>
      <c r="O77" s="815" t="str">
        <f>IF('(入力順➀)基本情報入力シート'!W98="","",'(入力順➀)基本情報入力シート'!W98)</f>
        <v/>
      </c>
      <c r="P77" s="812" t="str">
        <f>IF('(入力順➀)基本情報入力シート'!X98="","",'(入力順➀)基本情報入力シート'!X98)</f>
        <v/>
      </c>
      <c r="Q77" s="816" t="str">
        <f>IF('(入力順➀)基本情報入力シート'!Y98="","",'(入力順➀)基本情報入力シート'!Y98)</f>
        <v/>
      </c>
      <c r="R77" s="817"/>
      <c r="S77" s="818" t="str">
        <f>IF(B77="×","",IF('(入力順➀)基本情報入力シート'!AB98="","",'(入力順➀)基本情報入力シート'!AB98))</f>
        <v/>
      </c>
      <c r="T77" s="819" t="str">
        <f>IF(B77="×","",IF('(入力順➀)基本情報入力シート'!AA98="","",'(入力順➀)基本情報入力シート'!AA98))</f>
        <v/>
      </c>
      <c r="U77" s="820" t="str">
        <f>IF(B77="×","",IF(Q77="","",VLOOKUP(Q77,【参考】数式用2!$A$3:$C$36,3,FALSE)))</f>
        <v/>
      </c>
      <c r="V77" s="821" t="s">
        <v>201</v>
      </c>
      <c r="W77" s="822"/>
      <c r="X77" s="823" t="s">
        <v>202</v>
      </c>
      <c r="Y77" s="824"/>
      <c r="Z77" s="825" t="s">
        <v>203</v>
      </c>
      <c r="AA77" s="826"/>
      <c r="AB77" s="827" t="s">
        <v>202</v>
      </c>
      <c r="AC77" s="828"/>
      <c r="AD77" s="827" t="s">
        <v>204</v>
      </c>
      <c r="AE77" s="829" t="s">
        <v>205</v>
      </c>
      <c r="AF77" s="830" t="str">
        <f t="shared" si="2"/>
        <v/>
      </c>
      <c r="AG77" s="835" t="s">
        <v>206</v>
      </c>
      <c r="AH77" s="832" t="str">
        <f t="shared" si="3"/>
        <v/>
      </c>
      <c r="AI77" s="833"/>
      <c r="AJ77" s="834"/>
      <c r="AK77" s="833"/>
      <c r="AL77" s="834"/>
    </row>
    <row r="78" spans="1:38" ht="36.75" customHeight="1">
      <c r="A78" s="812">
        <f t="shared" ref="A78:A111" si="4">A77+1</f>
        <v>67</v>
      </c>
      <c r="B78" s="817"/>
      <c r="C78" s="813" t="str">
        <f>IF('(入力順➀)基本情報入力シート'!C99="","",'(入力順➀)基本情報入力シート'!C99)</f>
        <v/>
      </c>
      <c r="D78" s="814" t="str">
        <f>IF('(入力順➀)基本情報入力シート'!D99="","",'(入力順➀)基本情報入力シート'!D99)</f>
        <v/>
      </c>
      <c r="E78" s="814" t="str">
        <f>IF('(入力順➀)基本情報入力シート'!E99="","",'(入力順➀)基本情報入力シート'!E99)</f>
        <v/>
      </c>
      <c r="F78" s="814" t="str">
        <f>IF('(入力順➀)基本情報入力シート'!F99="","",'(入力順➀)基本情報入力シート'!F99)</f>
        <v/>
      </c>
      <c r="G78" s="814" t="str">
        <f>IF('(入力順➀)基本情報入力シート'!G99="","",'(入力順➀)基本情報入力シート'!G99)</f>
        <v/>
      </c>
      <c r="H78" s="814" t="str">
        <f>IF('(入力順➀)基本情報入力シート'!H99="","",'(入力順➀)基本情報入力シート'!H99)</f>
        <v/>
      </c>
      <c r="I78" s="814" t="str">
        <f>IF('(入力順➀)基本情報入力シート'!I99="","",'(入力順➀)基本情報入力シート'!I99)</f>
        <v/>
      </c>
      <c r="J78" s="814" t="str">
        <f>IF('(入力順➀)基本情報入力シート'!J99="","",'(入力順➀)基本情報入力シート'!J99)</f>
        <v/>
      </c>
      <c r="K78" s="814" t="str">
        <f>IF('(入力順➀)基本情報入力シート'!K99="","",'(入力順➀)基本情報入力シート'!K99)</f>
        <v/>
      </c>
      <c r="L78" s="850" t="str">
        <f>IF('(入力順➀)基本情報入力シート'!L99="","",'(入力順➀)基本情報入力シート'!L99)</f>
        <v/>
      </c>
      <c r="M78" s="815" t="str">
        <f>IF('(入力順➀)基本情報入力シート'!M99="","",'(入力順➀)基本情報入力シート'!M99)</f>
        <v/>
      </c>
      <c r="N78" s="815" t="str">
        <f>IF('(入力順➀)基本情報入力シート'!R99="","",'(入力順➀)基本情報入力シート'!R99)</f>
        <v/>
      </c>
      <c r="O78" s="815" t="str">
        <f>IF('(入力順➀)基本情報入力シート'!W99="","",'(入力順➀)基本情報入力シート'!W99)</f>
        <v/>
      </c>
      <c r="P78" s="812" t="str">
        <f>IF('(入力順➀)基本情報入力シート'!X99="","",'(入力順➀)基本情報入力シート'!X99)</f>
        <v/>
      </c>
      <c r="Q78" s="816" t="str">
        <f>IF('(入力順➀)基本情報入力シート'!Y99="","",'(入力順➀)基本情報入力シート'!Y99)</f>
        <v/>
      </c>
      <c r="R78" s="817"/>
      <c r="S78" s="818" t="str">
        <f>IF(B78="×","",IF('(入力順➀)基本情報入力シート'!AB99="","",'(入力順➀)基本情報入力シート'!AB99))</f>
        <v/>
      </c>
      <c r="T78" s="819" t="str">
        <f>IF(B78="×","",IF('(入力順➀)基本情報入力シート'!AA99="","",'(入力順➀)基本情報入力シート'!AA99))</f>
        <v/>
      </c>
      <c r="U78" s="820" t="str">
        <f>IF(B78="×","",IF(Q78="","",VLOOKUP(Q78,【参考】数式用2!$A$3:$C$36,3,FALSE)))</f>
        <v/>
      </c>
      <c r="V78" s="821" t="s">
        <v>201</v>
      </c>
      <c r="W78" s="822"/>
      <c r="X78" s="823" t="s">
        <v>202</v>
      </c>
      <c r="Y78" s="824"/>
      <c r="Z78" s="825" t="s">
        <v>203</v>
      </c>
      <c r="AA78" s="826"/>
      <c r="AB78" s="827" t="s">
        <v>202</v>
      </c>
      <c r="AC78" s="828"/>
      <c r="AD78" s="827" t="s">
        <v>204</v>
      </c>
      <c r="AE78" s="829" t="s">
        <v>205</v>
      </c>
      <c r="AF78" s="830" t="str">
        <f t="shared" ref="AF78:AF111" si="5">IF(AC78="","",AC78-Y78+1)</f>
        <v/>
      </c>
      <c r="AG78" s="835" t="s">
        <v>206</v>
      </c>
      <c r="AH78" s="832" t="str">
        <f t="shared" si="3"/>
        <v/>
      </c>
      <c r="AI78" s="833"/>
      <c r="AJ78" s="834"/>
      <c r="AK78" s="833"/>
      <c r="AL78" s="834"/>
    </row>
    <row r="79" spans="1:38" ht="36.75" customHeight="1">
      <c r="A79" s="812">
        <f t="shared" si="4"/>
        <v>68</v>
      </c>
      <c r="B79" s="817"/>
      <c r="C79" s="813" t="str">
        <f>IF('(入力順➀)基本情報入力シート'!C100="","",'(入力順➀)基本情報入力シート'!C100)</f>
        <v/>
      </c>
      <c r="D79" s="814" t="str">
        <f>IF('(入力順➀)基本情報入力シート'!D100="","",'(入力順➀)基本情報入力シート'!D100)</f>
        <v/>
      </c>
      <c r="E79" s="814" t="str">
        <f>IF('(入力順➀)基本情報入力シート'!E100="","",'(入力順➀)基本情報入力シート'!E100)</f>
        <v/>
      </c>
      <c r="F79" s="814" t="str">
        <f>IF('(入力順➀)基本情報入力シート'!F100="","",'(入力順➀)基本情報入力シート'!F100)</f>
        <v/>
      </c>
      <c r="G79" s="814" t="str">
        <f>IF('(入力順➀)基本情報入力シート'!G100="","",'(入力順➀)基本情報入力シート'!G100)</f>
        <v/>
      </c>
      <c r="H79" s="814" t="str">
        <f>IF('(入力順➀)基本情報入力シート'!H100="","",'(入力順➀)基本情報入力シート'!H100)</f>
        <v/>
      </c>
      <c r="I79" s="814" t="str">
        <f>IF('(入力順➀)基本情報入力シート'!I100="","",'(入力順➀)基本情報入力シート'!I100)</f>
        <v/>
      </c>
      <c r="J79" s="814" t="str">
        <f>IF('(入力順➀)基本情報入力シート'!J100="","",'(入力順➀)基本情報入力シート'!J100)</f>
        <v/>
      </c>
      <c r="K79" s="814" t="str">
        <f>IF('(入力順➀)基本情報入力シート'!K100="","",'(入力順➀)基本情報入力シート'!K100)</f>
        <v/>
      </c>
      <c r="L79" s="850" t="str">
        <f>IF('(入力順➀)基本情報入力シート'!L100="","",'(入力順➀)基本情報入力シート'!L100)</f>
        <v/>
      </c>
      <c r="M79" s="815" t="str">
        <f>IF('(入力順➀)基本情報入力シート'!M100="","",'(入力順➀)基本情報入力シート'!M100)</f>
        <v/>
      </c>
      <c r="N79" s="815" t="str">
        <f>IF('(入力順➀)基本情報入力シート'!R100="","",'(入力順➀)基本情報入力シート'!R100)</f>
        <v/>
      </c>
      <c r="O79" s="815" t="str">
        <f>IF('(入力順➀)基本情報入力シート'!W100="","",'(入力順➀)基本情報入力シート'!W100)</f>
        <v/>
      </c>
      <c r="P79" s="812" t="str">
        <f>IF('(入力順➀)基本情報入力シート'!X100="","",'(入力順➀)基本情報入力シート'!X100)</f>
        <v/>
      </c>
      <c r="Q79" s="816" t="str">
        <f>IF('(入力順➀)基本情報入力シート'!Y100="","",'(入力順➀)基本情報入力シート'!Y100)</f>
        <v/>
      </c>
      <c r="R79" s="817"/>
      <c r="S79" s="818" t="str">
        <f>IF(B79="×","",IF('(入力順➀)基本情報入力シート'!AB100="","",'(入力順➀)基本情報入力シート'!AB100))</f>
        <v/>
      </c>
      <c r="T79" s="819" t="str">
        <f>IF(B79="×","",IF('(入力順➀)基本情報入力シート'!AA100="","",'(入力順➀)基本情報入力シート'!AA100))</f>
        <v/>
      </c>
      <c r="U79" s="820" t="str">
        <f>IF(B79="×","",IF(Q79="","",VLOOKUP(Q79,【参考】数式用2!$A$3:$C$36,3,FALSE)))</f>
        <v/>
      </c>
      <c r="V79" s="821" t="s">
        <v>201</v>
      </c>
      <c r="W79" s="822"/>
      <c r="X79" s="823" t="s">
        <v>202</v>
      </c>
      <c r="Y79" s="824"/>
      <c r="Z79" s="825" t="s">
        <v>203</v>
      </c>
      <c r="AA79" s="826"/>
      <c r="AB79" s="827" t="s">
        <v>202</v>
      </c>
      <c r="AC79" s="828"/>
      <c r="AD79" s="827" t="s">
        <v>204</v>
      </c>
      <c r="AE79" s="829" t="s">
        <v>205</v>
      </c>
      <c r="AF79" s="830" t="str">
        <f t="shared" si="5"/>
        <v/>
      </c>
      <c r="AG79" s="835" t="s">
        <v>206</v>
      </c>
      <c r="AH79" s="832" t="str">
        <f t="shared" si="3"/>
        <v/>
      </c>
      <c r="AI79" s="833"/>
      <c r="AJ79" s="834"/>
      <c r="AK79" s="833"/>
      <c r="AL79" s="834"/>
    </row>
    <row r="80" spans="1:38" ht="36.75" customHeight="1">
      <c r="A80" s="812">
        <f t="shared" si="4"/>
        <v>69</v>
      </c>
      <c r="B80" s="817"/>
      <c r="C80" s="813" t="str">
        <f>IF('(入力順➀)基本情報入力シート'!C101="","",'(入力順➀)基本情報入力シート'!C101)</f>
        <v/>
      </c>
      <c r="D80" s="814" t="str">
        <f>IF('(入力順➀)基本情報入力シート'!D101="","",'(入力順➀)基本情報入力シート'!D101)</f>
        <v/>
      </c>
      <c r="E80" s="814" t="str">
        <f>IF('(入力順➀)基本情報入力シート'!E101="","",'(入力順➀)基本情報入力シート'!E101)</f>
        <v/>
      </c>
      <c r="F80" s="814" t="str">
        <f>IF('(入力順➀)基本情報入力シート'!F101="","",'(入力順➀)基本情報入力シート'!F101)</f>
        <v/>
      </c>
      <c r="G80" s="814" t="str">
        <f>IF('(入力順➀)基本情報入力シート'!G101="","",'(入力順➀)基本情報入力シート'!G101)</f>
        <v/>
      </c>
      <c r="H80" s="814" t="str">
        <f>IF('(入力順➀)基本情報入力シート'!H101="","",'(入力順➀)基本情報入力シート'!H101)</f>
        <v/>
      </c>
      <c r="I80" s="814" t="str">
        <f>IF('(入力順➀)基本情報入力シート'!I101="","",'(入力順➀)基本情報入力シート'!I101)</f>
        <v/>
      </c>
      <c r="J80" s="814" t="str">
        <f>IF('(入力順➀)基本情報入力シート'!J101="","",'(入力順➀)基本情報入力シート'!J101)</f>
        <v/>
      </c>
      <c r="K80" s="814" t="str">
        <f>IF('(入力順➀)基本情報入力シート'!K101="","",'(入力順➀)基本情報入力シート'!K101)</f>
        <v/>
      </c>
      <c r="L80" s="850" t="str">
        <f>IF('(入力順➀)基本情報入力シート'!L101="","",'(入力順➀)基本情報入力シート'!L101)</f>
        <v/>
      </c>
      <c r="M80" s="815" t="str">
        <f>IF('(入力順➀)基本情報入力シート'!M101="","",'(入力順➀)基本情報入力シート'!M101)</f>
        <v/>
      </c>
      <c r="N80" s="815" t="str">
        <f>IF('(入力順➀)基本情報入力シート'!R101="","",'(入力順➀)基本情報入力シート'!R101)</f>
        <v/>
      </c>
      <c r="O80" s="815" t="str">
        <f>IF('(入力順➀)基本情報入力シート'!W101="","",'(入力順➀)基本情報入力シート'!W101)</f>
        <v/>
      </c>
      <c r="P80" s="812" t="str">
        <f>IF('(入力順➀)基本情報入力シート'!X101="","",'(入力順➀)基本情報入力シート'!X101)</f>
        <v/>
      </c>
      <c r="Q80" s="816" t="str">
        <f>IF('(入力順➀)基本情報入力シート'!Y101="","",'(入力順➀)基本情報入力シート'!Y101)</f>
        <v/>
      </c>
      <c r="R80" s="817"/>
      <c r="S80" s="818" t="str">
        <f>IF(B80="×","",IF('(入力順➀)基本情報入力シート'!AB101="","",'(入力順➀)基本情報入力シート'!AB101))</f>
        <v/>
      </c>
      <c r="T80" s="819" t="str">
        <f>IF(B80="×","",IF('(入力順➀)基本情報入力シート'!AA101="","",'(入力順➀)基本情報入力シート'!AA101))</f>
        <v/>
      </c>
      <c r="U80" s="820" t="str">
        <f>IF(B80="×","",IF(Q80="","",VLOOKUP(Q80,【参考】数式用2!$A$3:$C$36,3,FALSE)))</f>
        <v/>
      </c>
      <c r="V80" s="821" t="s">
        <v>201</v>
      </c>
      <c r="W80" s="822"/>
      <c r="X80" s="823" t="s">
        <v>202</v>
      </c>
      <c r="Y80" s="824"/>
      <c r="Z80" s="825" t="s">
        <v>203</v>
      </c>
      <c r="AA80" s="826"/>
      <c r="AB80" s="827" t="s">
        <v>202</v>
      </c>
      <c r="AC80" s="828"/>
      <c r="AD80" s="827" t="s">
        <v>204</v>
      </c>
      <c r="AE80" s="829" t="s">
        <v>205</v>
      </c>
      <c r="AF80" s="830" t="str">
        <f t="shared" si="5"/>
        <v/>
      </c>
      <c r="AG80" s="835" t="s">
        <v>206</v>
      </c>
      <c r="AH80" s="832" t="str">
        <f t="shared" si="3"/>
        <v/>
      </c>
      <c r="AI80" s="833"/>
      <c r="AJ80" s="834"/>
      <c r="AK80" s="833"/>
      <c r="AL80" s="834"/>
    </row>
    <row r="81" spans="1:38" ht="36.75" customHeight="1">
      <c r="A81" s="812">
        <f t="shared" si="4"/>
        <v>70</v>
      </c>
      <c r="B81" s="817"/>
      <c r="C81" s="813" t="str">
        <f>IF('(入力順➀)基本情報入力シート'!C102="","",'(入力順➀)基本情報入力シート'!C102)</f>
        <v/>
      </c>
      <c r="D81" s="814" t="str">
        <f>IF('(入力順➀)基本情報入力シート'!D102="","",'(入力順➀)基本情報入力シート'!D102)</f>
        <v/>
      </c>
      <c r="E81" s="814" t="str">
        <f>IF('(入力順➀)基本情報入力シート'!E102="","",'(入力順➀)基本情報入力シート'!E102)</f>
        <v/>
      </c>
      <c r="F81" s="814" t="str">
        <f>IF('(入力順➀)基本情報入力シート'!F102="","",'(入力順➀)基本情報入力シート'!F102)</f>
        <v/>
      </c>
      <c r="G81" s="814" t="str">
        <f>IF('(入力順➀)基本情報入力シート'!G102="","",'(入力順➀)基本情報入力シート'!G102)</f>
        <v/>
      </c>
      <c r="H81" s="814" t="str">
        <f>IF('(入力順➀)基本情報入力シート'!H102="","",'(入力順➀)基本情報入力シート'!H102)</f>
        <v/>
      </c>
      <c r="I81" s="814" t="str">
        <f>IF('(入力順➀)基本情報入力シート'!I102="","",'(入力順➀)基本情報入力シート'!I102)</f>
        <v/>
      </c>
      <c r="J81" s="814" t="str">
        <f>IF('(入力順➀)基本情報入力シート'!J102="","",'(入力順➀)基本情報入力シート'!J102)</f>
        <v/>
      </c>
      <c r="K81" s="814" t="str">
        <f>IF('(入力順➀)基本情報入力シート'!K102="","",'(入力順➀)基本情報入力シート'!K102)</f>
        <v/>
      </c>
      <c r="L81" s="850" t="str">
        <f>IF('(入力順➀)基本情報入力シート'!L102="","",'(入力順➀)基本情報入力シート'!L102)</f>
        <v/>
      </c>
      <c r="M81" s="815" t="str">
        <f>IF('(入力順➀)基本情報入力シート'!M102="","",'(入力順➀)基本情報入力シート'!M102)</f>
        <v/>
      </c>
      <c r="N81" s="815" t="str">
        <f>IF('(入力順➀)基本情報入力シート'!R102="","",'(入力順➀)基本情報入力シート'!R102)</f>
        <v/>
      </c>
      <c r="O81" s="815" t="str">
        <f>IF('(入力順➀)基本情報入力シート'!W102="","",'(入力順➀)基本情報入力シート'!W102)</f>
        <v/>
      </c>
      <c r="P81" s="812" t="str">
        <f>IF('(入力順➀)基本情報入力シート'!X102="","",'(入力順➀)基本情報入力シート'!X102)</f>
        <v/>
      </c>
      <c r="Q81" s="816" t="str">
        <f>IF('(入力順➀)基本情報入力シート'!Y102="","",'(入力順➀)基本情報入力シート'!Y102)</f>
        <v/>
      </c>
      <c r="R81" s="817"/>
      <c r="S81" s="818" t="str">
        <f>IF(B81="×","",IF('(入力順➀)基本情報入力シート'!AB102="","",'(入力順➀)基本情報入力シート'!AB102))</f>
        <v/>
      </c>
      <c r="T81" s="819" t="str">
        <f>IF(B81="×","",IF('(入力順➀)基本情報入力シート'!AA102="","",'(入力順➀)基本情報入力シート'!AA102))</f>
        <v/>
      </c>
      <c r="U81" s="820" t="str">
        <f>IF(B81="×","",IF(Q81="","",VLOOKUP(Q81,【参考】数式用2!$A$3:$C$36,3,FALSE)))</f>
        <v/>
      </c>
      <c r="V81" s="821" t="s">
        <v>201</v>
      </c>
      <c r="W81" s="822"/>
      <c r="X81" s="823" t="s">
        <v>202</v>
      </c>
      <c r="Y81" s="824"/>
      <c r="Z81" s="825" t="s">
        <v>203</v>
      </c>
      <c r="AA81" s="826"/>
      <c r="AB81" s="827" t="s">
        <v>202</v>
      </c>
      <c r="AC81" s="828"/>
      <c r="AD81" s="827" t="s">
        <v>204</v>
      </c>
      <c r="AE81" s="829" t="s">
        <v>205</v>
      </c>
      <c r="AF81" s="830" t="str">
        <f t="shared" si="5"/>
        <v/>
      </c>
      <c r="AG81" s="835" t="s">
        <v>206</v>
      </c>
      <c r="AH81" s="832" t="str">
        <f t="shared" si="3"/>
        <v/>
      </c>
      <c r="AI81" s="833"/>
      <c r="AJ81" s="834"/>
      <c r="AK81" s="833"/>
      <c r="AL81" s="834"/>
    </row>
    <row r="82" spans="1:38" ht="36.75" customHeight="1">
      <c r="A82" s="812">
        <f t="shared" si="4"/>
        <v>71</v>
      </c>
      <c r="B82" s="817"/>
      <c r="C82" s="813" t="str">
        <f>IF('(入力順➀)基本情報入力シート'!C103="","",'(入力順➀)基本情報入力シート'!C103)</f>
        <v/>
      </c>
      <c r="D82" s="814" t="str">
        <f>IF('(入力順➀)基本情報入力シート'!D103="","",'(入力順➀)基本情報入力シート'!D103)</f>
        <v/>
      </c>
      <c r="E82" s="814" t="str">
        <f>IF('(入力順➀)基本情報入力シート'!E103="","",'(入力順➀)基本情報入力シート'!E103)</f>
        <v/>
      </c>
      <c r="F82" s="814" t="str">
        <f>IF('(入力順➀)基本情報入力シート'!F103="","",'(入力順➀)基本情報入力シート'!F103)</f>
        <v/>
      </c>
      <c r="G82" s="814" t="str">
        <f>IF('(入力順➀)基本情報入力シート'!G103="","",'(入力順➀)基本情報入力シート'!G103)</f>
        <v/>
      </c>
      <c r="H82" s="814" t="str">
        <f>IF('(入力順➀)基本情報入力シート'!H103="","",'(入力順➀)基本情報入力シート'!H103)</f>
        <v/>
      </c>
      <c r="I82" s="814" t="str">
        <f>IF('(入力順➀)基本情報入力シート'!I103="","",'(入力順➀)基本情報入力シート'!I103)</f>
        <v/>
      </c>
      <c r="J82" s="814" t="str">
        <f>IF('(入力順➀)基本情報入力シート'!J103="","",'(入力順➀)基本情報入力シート'!J103)</f>
        <v/>
      </c>
      <c r="K82" s="814" t="str">
        <f>IF('(入力順➀)基本情報入力シート'!K103="","",'(入力順➀)基本情報入力シート'!K103)</f>
        <v/>
      </c>
      <c r="L82" s="850" t="str">
        <f>IF('(入力順➀)基本情報入力シート'!L103="","",'(入力順➀)基本情報入力シート'!L103)</f>
        <v/>
      </c>
      <c r="M82" s="815" t="str">
        <f>IF('(入力順➀)基本情報入力シート'!M103="","",'(入力順➀)基本情報入力シート'!M103)</f>
        <v/>
      </c>
      <c r="N82" s="815" t="str">
        <f>IF('(入力順➀)基本情報入力シート'!R103="","",'(入力順➀)基本情報入力シート'!R103)</f>
        <v/>
      </c>
      <c r="O82" s="815" t="str">
        <f>IF('(入力順➀)基本情報入力シート'!W103="","",'(入力順➀)基本情報入力シート'!W103)</f>
        <v/>
      </c>
      <c r="P82" s="812" t="str">
        <f>IF('(入力順➀)基本情報入力シート'!X103="","",'(入力順➀)基本情報入力シート'!X103)</f>
        <v/>
      </c>
      <c r="Q82" s="816" t="str">
        <f>IF('(入力順➀)基本情報入力シート'!Y103="","",'(入力順➀)基本情報入力シート'!Y103)</f>
        <v/>
      </c>
      <c r="R82" s="817"/>
      <c r="S82" s="818" t="str">
        <f>IF(B82="×","",IF('(入力順➀)基本情報入力シート'!AB103="","",'(入力順➀)基本情報入力シート'!AB103))</f>
        <v/>
      </c>
      <c r="T82" s="819" t="str">
        <f>IF(B82="×","",IF('(入力順➀)基本情報入力シート'!AA103="","",'(入力順➀)基本情報入力シート'!AA103))</f>
        <v/>
      </c>
      <c r="U82" s="820" t="str">
        <f>IF(B82="×","",IF(Q82="","",VLOOKUP(Q82,【参考】数式用2!$A$3:$C$36,3,FALSE)))</f>
        <v/>
      </c>
      <c r="V82" s="821" t="s">
        <v>201</v>
      </c>
      <c r="W82" s="822"/>
      <c r="X82" s="823" t="s">
        <v>202</v>
      </c>
      <c r="Y82" s="824"/>
      <c r="Z82" s="825" t="s">
        <v>203</v>
      </c>
      <c r="AA82" s="826"/>
      <c r="AB82" s="827" t="s">
        <v>202</v>
      </c>
      <c r="AC82" s="828"/>
      <c r="AD82" s="827" t="s">
        <v>204</v>
      </c>
      <c r="AE82" s="829" t="s">
        <v>205</v>
      </c>
      <c r="AF82" s="830" t="str">
        <f t="shared" si="5"/>
        <v/>
      </c>
      <c r="AG82" s="835" t="s">
        <v>206</v>
      </c>
      <c r="AH82" s="832" t="str">
        <f t="shared" si="3"/>
        <v/>
      </c>
      <c r="AI82" s="833"/>
      <c r="AJ82" s="834"/>
      <c r="AK82" s="833"/>
      <c r="AL82" s="834"/>
    </row>
    <row r="83" spans="1:38" ht="36.75" customHeight="1">
      <c r="A83" s="812">
        <f t="shared" si="4"/>
        <v>72</v>
      </c>
      <c r="B83" s="817"/>
      <c r="C83" s="813" t="str">
        <f>IF('(入力順➀)基本情報入力シート'!C104="","",'(入力順➀)基本情報入力シート'!C104)</f>
        <v/>
      </c>
      <c r="D83" s="814" t="str">
        <f>IF('(入力順➀)基本情報入力シート'!D104="","",'(入力順➀)基本情報入力シート'!D104)</f>
        <v/>
      </c>
      <c r="E83" s="814" t="str">
        <f>IF('(入力順➀)基本情報入力シート'!E104="","",'(入力順➀)基本情報入力シート'!E104)</f>
        <v/>
      </c>
      <c r="F83" s="814" t="str">
        <f>IF('(入力順➀)基本情報入力シート'!F104="","",'(入力順➀)基本情報入力シート'!F104)</f>
        <v/>
      </c>
      <c r="G83" s="814" t="str">
        <f>IF('(入力順➀)基本情報入力シート'!G104="","",'(入力順➀)基本情報入力シート'!G104)</f>
        <v/>
      </c>
      <c r="H83" s="814" t="str">
        <f>IF('(入力順➀)基本情報入力シート'!H104="","",'(入力順➀)基本情報入力シート'!H104)</f>
        <v/>
      </c>
      <c r="I83" s="814" t="str">
        <f>IF('(入力順➀)基本情報入力シート'!I104="","",'(入力順➀)基本情報入力シート'!I104)</f>
        <v/>
      </c>
      <c r="J83" s="814" t="str">
        <f>IF('(入力順➀)基本情報入力シート'!J104="","",'(入力順➀)基本情報入力シート'!J104)</f>
        <v/>
      </c>
      <c r="K83" s="814" t="str">
        <f>IF('(入力順➀)基本情報入力シート'!K104="","",'(入力順➀)基本情報入力シート'!K104)</f>
        <v/>
      </c>
      <c r="L83" s="850" t="str">
        <f>IF('(入力順➀)基本情報入力シート'!L104="","",'(入力順➀)基本情報入力シート'!L104)</f>
        <v/>
      </c>
      <c r="M83" s="815" t="str">
        <f>IF('(入力順➀)基本情報入力シート'!M104="","",'(入力順➀)基本情報入力シート'!M104)</f>
        <v/>
      </c>
      <c r="N83" s="815" t="str">
        <f>IF('(入力順➀)基本情報入力シート'!R104="","",'(入力順➀)基本情報入力シート'!R104)</f>
        <v/>
      </c>
      <c r="O83" s="815" t="str">
        <f>IF('(入力順➀)基本情報入力シート'!W104="","",'(入力順➀)基本情報入力シート'!W104)</f>
        <v/>
      </c>
      <c r="P83" s="812" t="str">
        <f>IF('(入力順➀)基本情報入力シート'!X104="","",'(入力順➀)基本情報入力シート'!X104)</f>
        <v/>
      </c>
      <c r="Q83" s="816" t="str">
        <f>IF('(入力順➀)基本情報入力シート'!Y104="","",'(入力順➀)基本情報入力シート'!Y104)</f>
        <v/>
      </c>
      <c r="R83" s="817"/>
      <c r="S83" s="818" t="str">
        <f>IF(B83="×","",IF('(入力順➀)基本情報入力シート'!AB104="","",'(入力順➀)基本情報入力シート'!AB104))</f>
        <v/>
      </c>
      <c r="T83" s="819" t="str">
        <f>IF(B83="×","",IF('(入力順➀)基本情報入力シート'!AA104="","",'(入力順➀)基本情報入力シート'!AA104))</f>
        <v/>
      </c>
      <c r="U83" s="820" t="str">
        <f>IF(B83="×","",IF(Q83="","",VLOOKUP(Q83,【参考】数式用2!$A$3:$C$36,3,FALSE)))</f>
        <v/>
      </c>
      <c r="V83" s="821" t="s">
        <v>201</v>
      </c>
      <c r="W83" s="822"/>
      <c r="X83" s="823" t="s">
        <v>202</v>
      </c>
      <c r="Y83" s="824"/>
      <c r="Z83" s="825" t="s">
        <v>203</v>
      </c>
      <c r="AA83" s="826"/>
      <c r="AB83" s="827" t="s">
        <v>202</v>
      </c>
      <c r="AC83" s="828"/>
      <c r="AD83" s="827" t="s">
        <v>204</v>
      </c>
      <c r="AE83" s="829" t="s">
        <v>205</v>
      </c>
      <c r="AF83" s="830" t="str">
        <f t="shared" si="5"/>
        <v/>
      </c>
      <c r="AG83" s="835" t="s">
        <v>206</v>
      </c>
      <c r="AH83" s="832" t="str">
        <f t="shared" si="3"/>
        <v/>
      </c>
      <c r="AI83" s="833"/>
      <c r="AJ83" s="834"/>
      <c r="AK83" s="833"/>
      <c r="AL83" s="834"/>
    </row>
    <row r="84" spans="1:38" ht="36.75" customHeight="1">
      <c r="A84" s="812">
        <f t="shared" si="4"/>
        <v>73</v>
      </c>
      <c r="B84" s="817"/>
      <c r="C84" s="813" t="str">
        <f>IF('(入力順➀)基本情報入力シート'!C105="","",'(入力順➀)基本情報入力シート'!C105)</f>
        <v/>
      </c>
      <c r="D84" s="814" t="str">
        <f>IF('(入力順➀)基本情報入力シート'!D105="","",'(入力順➀)基本情報入力シート'!D105)</f>
        <v/>
      </c>
      <c r="E84" s="814" t="str">
        <f>IF('(入力順➀)基本情報入力シート'!E105="","",'(入力順➀)基本情報入力シート'!E105)</f>
        <v/>
      </c>
      <c r="F84" s="814" t="str">
        <f>IF('(入力順➀)基本情報入力シート'!F105="","",'(入力順➀)基本情報入力シート'!F105)</f>
        <v/>
      </c>
      <c r="G84" s="814" t="str">
        <f>IF('(入力順➀)基本情報入力シート'!G105="","",'(入力順➀)基本情報入力シート'!G105)</f>
        <v/>
      </c>
      <c r="H84" s="814" t="str">
        <f>IF('(入力順➀)基本情報入力シート'!H105="","",'(入力順➀)基本情報入力シート'!H105)</f>
        <v/>
      </c>
      <c r="I84" s="814" t="str">
        <f>IF('(入力順➀)基本情報入力シート'!I105="","",'(入力順➀)基本情報入力シート'!I105)</f>
        <v/>
      </c>
      <c r="J84" s="814" t="str">
        <f>IF('(入力順➀)基本情報入力シート'!J105="","",'(入力順➀)基本情報入力シート'!J105)</f>
        <v/>
      </c>
      <c r="K84" s="814" t="str">
        <f>IF('(入力順➀)基本情報入力シート'!K105="","",'(入力順➀)基本情報入力シート'!K105)</f>
        <v/>
      </c>
      <c r="L84" s="850" t="str">
        <f>IF('(入力順➀)基本情報入力シート'!L105="","",'(入力順➀)基本情報入力シート'!L105)</f>
        <v/>
      </c>
      <c r="M84" s="815" t="str">
        <f>IF('(入力順➀)基本情報入力シート'!M105="","",'(入力順➀)基本情報入力シート'!M105)</f>
        <v/>
      </c>
      <c r="N84" s="815" t="str">
        <f>IF('(入力順➀)基本情報入力シート'!R105="","",'(入力順➀)基本情報入力シート'!R105)</f>
        <v/>
      </c>
      <c r="O84" s="815" t="str">
        <f>IF('(入力順➀)基本情報入力シート'!W105="","",'(入力順➀)基本情報入力シート'!W105)</f>
        <v/>
      </c>
      <c r="P84" s="812" t="str">
        <f>IF('(入力順➀)基本情報入力シート'!X105="","",'(入力順➀)基本情報入力シート'!X105)</f>
        <v/>
      </c>
      <c r="Q84" s="816" t="str">
        <f>IF('(入力順➀)基本情報入力シート'!Y105="","",'(入力順➀)基本情報入力シート'!Y105)</f>
        <v/>
      </c>
      <c r="R84" s="817"/>
      <c r="S84" s="818" t="str">
        <f>IF(B84="×","",IF('(入力順➀)基本情報入力シート'!AB105="","",'(入力順➀)基本情報入力シート'!AB105))</f>
        <v/>
      </c>
      <c r="T84" s="819" t="str">
        <f>IF(B84="×","",IF('(入力順➀)基本情報入力シート'!AA105="","",'(入力順➀)基本情報入力シート'!AA105))</f>
        <v/>
      </c>
      <c r="U84" s="820" t="str">
        <f>IF(B84="×","",IF(Q84="","",VLOOKUP(Q84,【参考】数式用2!$A$3:$C$36,3,FALSE)))</f>
        <v/>
      </c>
      <c r="V84" s="821" t="s">
        <v>201</v>
      </c>
      <c r="W84" s="822"/>
      <c r="X84" s="823" t="s">
        <v>202</v>
      </c>
      <c r="Y84" s="824"/>
      <c r="Z84" s="825" t="s">
        <v>203</v>
      </c>
      <c r="AA84" s="826"/>
      <c r="AB84" s="827" t="s">
        <v>202</v>
      </c>
      <c r="AC84" s="828"/>
      <c r="AD84" s="827" t="s">
        <v>204</v>
      </c>
      <c r="AE84" s="829" t="s">
        <v>205</v>
      </c>
      <c r="AF84" s="830" t="str">
        <f t="shared" si="5"/>
        <v/>
      </c>
      <c r="AG84" s="835" t="s">
        <v>206</v>
      </c>
      <c r="AH84" s="832" t="str">
        <f t="shared" si="3"/>
        <v/>
      </c>
      <c r="AI84" s="833"/>
      <c r="AJ84" s="834"/>
      <c r="AK84" s="833"/>
      <c r="AL84" s="834"/>
    </row>
    <row r="85" spans="1:38" ht="36.75" customHeight="1">
      <c r="A85" s="812">
        <f t="shared" si="4"/>
        <v>74</v>
      </c>
      <c r="B85" s="817"/>
      <c r="C85" s="813" t="str">
        <f>IF('(入力順➀)基本情報入力シート'!C106="","",'(入力順➀)基本情報入力シート'!C106)</f>
        <v/>
      </c>
      <c r="D85" s="814" t="str">
        <f>IF('(入力順➀)基本情報入力シート'!D106="","",'(入力順➀)基本情報入力シート'!D106)</f>
        <v/>
      </c>
      <c r="E85" s="814" t="str">
        <f>IF('(入力順➀)基本情報入力シート'!E106="","",'(入力順➀)基本情報入力シート'!E106)</f>
        <v/>
      </c>
      <c r="F85" s="814" t="str">
        <f>IF('(入力順➀)基本情報入力シート'!F106="","",'(入力順➀)基本情報入力シート'!F106)</f>
        <v/>
      </c>
      <c r="G85" s="814" t="str">
        <f>IF('(入力順➀)基本情報入力シート'!G106="","",'(入力順➀)基本情報入力シート'!G106)</f>
        <v/>
      </c>
      <c r="H85" s="814" t="str">
        <f>IF('(入力順➀)基本情報入力シート'!H106="","",'(入力順➀)基本情報入力シート'!H106)</f>
        <v/>
      </c>
      <c r="I85" s="814" t="str">
        <f>IF('(入力順➀)基本情報入力シート'!I106="","",'(入力順➀)基本情報入力シート'!I106)</f>
        <v/>
      </c>
      <c r="J85" s="814" t="str">
        <f>IF('(入力順➀)基本情報入力シート'!J106="","",'(入力順➀)基本情報入力シート'!J106)</f>
        <v/>
      </c>
      <c r="K85" s="814" t="str">
        <f>IF('(入力順➀)基本情報入力シート'!K106="","",'(入力順➀)基本情報入力シート'!K106)</f>
        <v/>
      </c>
      <c r="L85" s="850" t="str">
        <f>IF('(入力順➀)基本情報入力シート'!L106="","",'(入力順➀)基本情報入力シート'!L106)</f>
        <v/>
      </c>
      <c r="M85" s="815" t="str">
        <f>IF('(入力順➀)基本情報入力シート'!M106="","",'(入力順➀)基本情報入力シート'!M106)</f>
        <v/>
      </c>
      <c r="N85" s="815" t="str">
        <f>IF('(入力順➀)基本情報入力シート'!R106="","",'(入力順➀)基本情報入力シート'!R106)</f>
        <v/>
      </c>
      <c r="O85" s="815" t="str">
        <f>IF('(入力順➀)基本情報入力シート'!W106="","",'(入力順➀)基本情報入力シート'!W106)</f>
        <v/>
      </c>
      <c r="P85" s="812" t="str">
        <f>IF('(入力順➀)基本情報入力シート'!X106="","",'(入力順➀)基本情報入力シート'!X106)</f>
        <v/>
      </c>
      <c r="Q85" s="816" t="str">
        <f>IF('(入力順➀)基本情報入力シート'!Y106="","",'(入力順➀)基本情報入力シート'!Y106)</f>
        <v/>
      </c>
      <c r="R85" s="817"/>
      <c r="S85" s="818" t="str">
        <f>IF(B85="×","",IF('(入力順➀)基本情報入力シート'!AB106="","",'(入力順➀)基本情報入力シート'!AB106))</f>
        <v/>
      </c>
      <c r="T85" s="819" t="str">
        <f>IF(B85="×","",IF('(入力順➀)基本情報入力シート'!AA106="","",'(入力順➀)基本情報入力シート'!AA106))</f>
        <v/>
      </c>
      <c r="U85" s="820" t="str">
        <f>IF(B85="×","",IF(Q85="","",VLOOKUP(Q85,【参考】数式用2!$A$3:$C$36,3,FALSE)))</f>
        <v/>
      </c>
      <c r="V85" s="821" t="s">
        <v>201</v>
      </c>
      <c r="W85" s="822"/>
      <c r="X85" s="823" t="s">
        <v>202</v>
      </c>
      <c r="Y85" s="824"/>
      <c r="Z85" s="825" t="s">
        <v>203</v>
      </c>
      <c r="AA85" s="826"/>
      <c r="AB85" s="827" t="s">
        <v>202</v>
      </c>
      <c r="AC85" s="828"/>
      <c r="AD85" s="827" t="s">
        <v>204</v>
      </c>
      <c r="AE85" s="829" t="s">
        <v>205</v>
      </c>
      <c r="AF85" s="830" t="str">
        <f t="shared" si="5"/>
        <v/>
      </c>
      <c r="AG85" s="835" t="s">
        <v>206</v>
      </c>
      <c r="AH85" s="832" t="str">
        <f t="shared" si="3"/>
        <v/>
      </c>
      <c r="AI85" s="833"/>
      <c r="AJ85" s="834"/>
      <c r="AK85" s="833"/>
      <c r="AL85" s="834"/>
    </row>
    <row r="86" spans="1:38" ht="36.75" customHeight="1">
      <c r="A86" s="812">
        <f t="shared" si="4"/>
        <v>75</v>
      </c>
      <c r="B86" s="817"/>
      <c r="C86" s="813" t="str">
        <f>IF('(入力順➀)基本情報入力シート'!C107="","",'(入力順➀)基本情報入力シート'!C107)</f>
        <v/>
      </c>
      <c r="D86" s="814" t="str">
        <f>IF('(入力順➀)基本情報入力シート'!D107="","",'(入力順➀)基本情報入力シート'!D107)</f>
        <v/>
      </c>
      <c r="E86" s="814" t="str">
        <f>IF('(入力順➀)基本情報入力シート'!E107="","",'(入力順➀)基本情報入力シート'!E107)</f>
        <v/>
      </c>
      <c r="F86" s="814" t="str">
        <f>IF('(入力順➀)基本情報入力シート'!F107="","",'(入力順➀)基本情報入力シート'!F107)</f>
        <v/>
      </c>
      <c r="G86" s="814" t="str">
        <f>IF('(入力順➀)基本情報入力シート'!G107="","",'(入力順➀)基本情報入力シート'!G107)</f>
        <v/>
      </c>
      <c r="H86" s="814" t="str">
        <f>IF('(入力順➀)基本情報入力シート'!H107="","",'(入力順➀)基本情報入力シート'!H107)</f>
        <v/>
      </c>
      <c r="I86" s="814" t="str">
        <f>IF('(入力順➀)基本情報入力シート'!I107="","",'(入力順➀)基本情報入力シート'!I107)</f>
        <v/>
      </c>
      <c r="J86" s="814" t="str">
        <f>IF('(入力順➀)基本情報入力シート'!J107="","",'(入力順➀)基本情報入力シート'!J107)</f>
        <v/>
      </c>
      <c r="K86" s="814" t="str">
        <f>IF('(入力順➀)基本情報入力シート'!K107="","",'(入力順➀)基本情報入力シート'!K107)</f>
        <v/>
      </c>
      <c r="L86" s="850" t="str">
        <f>IF('(入力順➀)基本情報入力シート'!L107="","",'(入力順➀)基本情報入力シート'!L107)</f>
        <v/>
      </c>
      <c r="M86" s="815" t="str">
        <f>IF('(入力順➀)基本情報入力シート'!M107="","",'(入力順➀)基本情報入力シート'!M107)</f>
        <v/>
      </c>
      <c r="N86" s="815" t="str">
        <f>IF('(入力順➀)基本情報入力シート'!R107="","",'(入力順➀)基本情報入力シート'!R107)</f>
        <v/>
      </c>
      <c r="O86" s="815" t="str">
        <f>IF('(入力順➀)基本情報入力シート'!W107="","",'(入力順➀)基本情報入力シート'!W107)</f>
        <v/>
      </c>
      <c r="P86" s="812" t="str">
        <f>IF('(入力順➀)基本情報入力シート'!X107="","",'(入力順➀)基本情報入力シート'!X107)</f>
        <v/>
      </c>
      <c r="Q86" s="816" t="str">
        <f>IF('(入力順➀)基本情報入力シート'!Y107="","",'(入力順➀)基本情報入力シート'!Y107)</f>
        <v/>
      </c>
      <c r="R86" s="817"/>
      <c r="S86" s="818" t="str">
        <f>IF(B86="×","",IF('(入力順➀)基本情報入力シート'!AB107="","",'(入力順➀)基本情報入力シート'!AB107))</f>
        <v/>
      </c>
      <c r="T86" s="819" t="str">
        <f>IF(B86="×","",IF('(入力順➀)基本情報入力シート'!AA107="","",'(入力順➀)基本情報入力シート'!AA107))</f>
        <v/>
      </c>
      <c r="U86" s="820" t="str">
        <f>IF(B86="×","",IF(Q86="","",VLOOKUP(Q86,【参考】数式用2!$A$3:$C$36,3,FALSE)))</f>
        <v/>
      </c>
      <c r="V86" s="821" t="s">
        <v>201</v>
      </c>
      <c r="W86" s="822"/>
      <c r="X86" s="823" t="s">
        <v>202</v>
      </c>
      <c r="Y86" s="824"/>
      <c r="Z86" s="825" t="s">
        <v>203</v>
      </c>
      <c r="AA86" s="826"/>
      <c r="AB86" s="827" t="s">
        <v>202</v>
      </c>
      <c r="AC86" s="828"/>
      <c r="AD86" s="827" t="s">
        <v>204</v>
      </c>
      <c r="AE86" s="829" t="s">
        <v>205</v>
      </c>
      <c r="AF86" s="830" t="str">
        <f t="shared" si="5"/>
        <v/>
      </c>
      <c r="AG86" s="835" t="s">
        <v>206</v>
      </c>
      <c r="AH86" s="832" t="str">
        <f t="shared" si="3"/>
        <v/>
      </c>
      <c r="AI86" s="833"/>
      <c r="AJ86" s="834"/>
      <c r="AK86" s="833"/>
      <c r="AL86" s="834"/>
    </row>
    <row r="87" spans="1:38" ht="36.75" customHeight="1">
      <c r="A87" s="812">
        <f t="shared" si="4"/>
        <v>76</v>
      </c>
      <c r="B87" s="817"/>
      <c r="C87" s="813" t="str">
        <f>IF('(入力順➀)基本情報入力シート'!C108="","",'(入力順➀)基本情報入力シート'!C108)</f>
        <v/>
      </c>
      <c r="D87" s="814" t="str">
        <f>IF('(入力順➀)基本情報入力シート'!D108="","",'(入力順➀)基本情報入力シート'!D108)</f>
        <v/>
      </c>
      <c r="E87" s="814" t="str">
        <f>IF('(入力順➀)基本情報入力シート'!E108="","",'(入力順➀)基本情報入力シート'!E108)</f>
        <v/>
      </c>
      <c r="F87" s="814" t="str">
        <f>IF('(入力順➀)基本情報入力シート'!F108="","",'(入力順➀)基本情報入力シート'!F108)</f>
        <v/>
      </c>
      <c r="G87" s="814" t="str">
        <f>IF('(入力順➀)基本情報入力シート'!G108="","",'(入力順➀)基本情報入力シート'!G108)</f>
        <v/>
      </c>
      <c r="H87" s="814" t="str">
        <f>IF('(入力順➀)基本情報入力シート'!H108="","",'(入力順➀)基本情報入力シート'!H108)</f>
        <v/>
      </c>
      <c r="I87" s="814" t="str">
        <f>IF('(入力順➀)基本情報入力シート'!I108="","",'(入力順➀)基本情報入力シート'!I108)</f>
        <v/>
      </c>
      <c r="J87" s="814" t="str">
        <f>IF('(入力順➀)基本情報入力シート'!J108="","",'(入力順➀)基本情報入力シート'!J108)</f>
        <v/>
      </c>
      <c r="K87" s="814" t="str">
        <f>IF('(入力順➀)基本情報入力シート'!K108="","",'(入力順➀)基本情報入力シート'!K108)</f>
        <v/>
      </c>
      <c r="L87" s="850" t="str">
        <f>IF('(入力順➀)基本情報入力シート'!L108="","",'(入力順➀)基本情報入力シート'!L108)</f>
        <v/>
      </c>
      <c r="M87" s="815" t="str">
        <f>IF('(入力順➀)基本情報入力シート'!M108="","",'(入力順➀)基本情報入力シート'!M108)</f>
        <v/>
      </c>
      <c r="N87" s="815" t="str">
        <f>IF('(入力順➀)基本情報入力シート'!R108="","",'(入力順➀)基本情報入力シート'!R108)</f>
        <v/>
      </c>
      <c r="O87" s="815" t="str">
        <f>IF('(入力順➀)基本情報入力シート'!W108="","",'(入力順➀)基本情報入力シート'!W108)</f>
        <v/>
      </c>
      <c r="P87" s="812" t="str">
        <f>IF('(入力順➀)基本情報入力シート'!X108="","",'(入力順➀)基本情報入力シート'!X108)</f>
        <v/>
      </c>
      <c r="Q87" s="816" t="str">
        <f>IF('(入力順➀)基本情報入力シート'!Y108="","",'(入力順➀)基本情報入力シート'!Y108)</f>
        <v/>
      </c>
      <c r="R87" s="817"/>
      <c r="S87" s="818" t="str">
        <f>IF(B87="×","",IF('(入力順➀)基本情報入力シート'!AB108="","",'(入力順➀)基本情報入力シート'!AB108))</f>
        <v/>
      </c>
      <c r="T87" s="819" t="str">
        <f>IF(B87="×","",IF('(入力順➀)基本情報入力シート'!AA108="","",'(入力順➀)基本情報入力シート'!AA108))</f>
        <v/>
      </c>
      <c r="U87" s="820" t="str">
        <f>IF(B87="×","",IF(Q87="","",VLOOKUP(Q87,【参考】数式用2!$A$3:$C$36,3,FALSE)))</f>
        <v/>
      </c>
      <c r="V87" s="821" t="s">
        <v>201</v>
      </c>
      <c r="W87" s="822"/>
      <c r="X87" s="823" t="s">
        <v>202</v>
      </c>
      <c r="Y87" s="824"/>
      <c r="Z87" s="825" t="s">
        <v>203</v>
      </c>
      <c r="AA87" s="826"/>
      <c r="AB87" s="827" t="s">
        <v>202</v>
      </c>
      <c r="AC87" s="828"/>
      <c r="AD87" s="827" t="s">
        <v>204</v>
      </c>
      <c r="AE87" s="829" t="s">
        <v>205</v>
      </c>
      <c r="AF87" s="830" t="str">
        <f t="shared" si="5"/>
        <v/>
      </c>
      <c r="AG87" s="835" t="s">
        <v>206</v>
      </c>
      <c r="AH87" s="832" t="str">
        <f t="shared" si="3"/>
        <v/>
      </c>
      <c r="AI87" s="833"/>
      <c r="AJ87" s="834"/>
      <c r="AK87" s="833"/>
      <c r="AL87" s="834"/>
    </row>
    <row r="88" spans="1:38" ht="36.75" customHeight="1">
      <c r="A88" s="812">
        <f t="shared" si="4"/>
        <v>77</v>
      </c>
      <c r="B88" s="817"/>
      <c r="C88" s="813" t="str">
        <f>IF('(入力順➀)基本情報入力シート'!C109="","",'(入力順➀)基本情報入力シート'!C109)</f>
        <v/>
      </c>
      <c r="D88" s="814" t="str">
        <f>IF('(入力順➀)基本情報入力シート'!D109="","",'(入力順➀)基本情報入力シート'!D109)</f>
        <v/>
      </c>
      <c r="E88" s="814" t="str">
        <f>IF('(入力順➀)基本情報入力シート'!E109="","",'(入力順➀)基本情報入力シート'!E109)</f>
        <v/>
      </c>
      <c r="F88" s="814" t="str">
        <f>IF('(入力順➀)基本情報入力シート'!F109="","",'(入力順➀)基本情報入力シート'!F109)</f>
        <v/>
      </c>
      <c r="G88" s="814" t="str">
        <f>IF('(入力順➀)基本情報入力シート'!G109="","",'(入力順➀)基本情報入力シート'!G109)</f>
        <v/>
      </c>
      <c r="H88" s="814" t="str">
        <f>IF('(入力順➀)基本情報入力シート'!H109="","",'(入力順➀)基本情報入力シート'!H109)</f>
        <v/>
      </c>
      <c r="I88" s="814" t="str">
        <f>IF('(入力順➀)基本情報入力シート'!I109="","",'(入力順➀)基本情報入力シート'!I109)</f>
        <v/>
      </c>
      <c r="J88" s="814" t="str">
        <f>IF('(入力順➀)基本情報入力シート'!J109="","",'(入力順➀)基本情報入力シート'!J109)</f>
        <v/>
      </c>
      <c r="K88" s="814" t="str">
        <f>IF('(入力順➀)基本情報入力シート'!K109="","",'(入力順➀)基本情報入力シート'!K109)</f>
        <v/>
      </c>
      <c r="L88" s="850" t="str">
        <f>IF('(入力順➀)基本情報入力シート'!L109="","",'(入力順➀)基本情報入力シート'!L109)</f>
        <v/>
      </c>
      <c r="M88" s="815" t="str">
        <f>IF('(入力順➀)基本情報入力シート'!M109="","",'(入力順➀)基本情報入力シート'!M109)</f>
        <v/>
      </c>
      <c r="N88" s="815" t="str">
        <f>IF('(入力順➀)基本情報入力シート'!R109="","",'(入力順➀)基本情報入力シート'!R109)</f>
        <v/>
      </c>
      <c r="O88" s="815" t="str">
        <f>IF('(入力順➀)基本情報入力シート'!W109="","",'(入力順➀)基本情報入力シート'!W109)</f>
        <v/>
      </c>
      <c r="P88" s="812" t="str">
        <f>IF('(入力順➀)基本情報入力シート'!X109="","",'(入力順➀)基本情報入力シート'!X109)</f>
        <v/>
      </c>
      <c r="Q88" s="816" t="str">
        <f>IF('(入力順➀)基本情報入力シート'!Y109="","",'(入力順➀)基本情報入力シート'!Y109)</f>
        <v/>
      </c>
      <c r="R88" s="817"/>
      <c r="S88" s="818" t="str">
        <f>IF(B88="×","",IF('(入力順➀)基本情報入力シート'!AB109="","",'(入力順➀)基本情報入力シート'!AB109))</f>
        <v/>
      </c>
      <c r="T88" s="819" t="str">
        <f>IF(B88="×","",IF('(入力順➀)基本情報入力シート'!AA109="","",'(入力順➀)基本情報入力シート'!AA109))</f>
        <v/>
      </c>
      <c r="U88" s="820" t="str">
        <f>IF(B88="×","",IF(Q88="","",VLOOKUP(Q88,【参考】数式用2!$A$3:$C$36,3,FALSE)))</f>
        <v/>
      </c>
      <c r="V88" s="821" t="s">
        <v>201</v>
      </c>
      <c r="W88" s="822"/>
      <c r="X88" s="823" t="s">
        <v>202</v>
      </c>
      <c r="Y88" s="824"/>
      <c r="Z88" s="825" t="s">
        <v>203</v>
      </c>
      <c r="AA88" s="826"/>
      <c r="AB88" s="827" t="s">
        <v>202</v>
      </c>
      <c r="AC88" s="828"/>
      <c r="AD88" s="827" t="s">
        <v>204</v>
      </c>
      <c r="AE88" s="829" t="s">
        <v>205</v>
      </c>
      <c r="AF88" s="830" t="str">
        <f t="shared" si="5"/>
        <v/>
      </c>
      <c r="AG88" s="835" t="s">
        <v>206</v>
      </c>
      <c r="AH88" s="832" t="str">
        <f t="shared" si="3"/>
        <v/>
      </c>
      <c r="AI88" s="833"/>
      <c r="AJ88" s="834"/>
      <c r="AK88" s="833"/>
      <c r="AL88" s="834"/>
    </row>
    <row r="89" spans="1:38" ht="36.75" customHeight="1">
      <c r="A89" s="812">
        <f t="shared" si="4"/>
        <v>78</v>
      </c>
      <c r="B89" s="817"/>
      <c r="C89" s="813" t="str">
        <f>IF('(入力順➀)基本情報入力シート'!C110="","",'(入力順➀)基本情報入力シート'!C110)</f>
        <v/>
      </c>
      <c r="D89" s="814" t="str">
        <f>IF('(入力順➀)基本情報入力シート'!D110="","",'(入力順➀)基本情報入力シート'!D110)</f>
        <v/>
      </c>
      <c r="E89" s="814" t="str">
        <f>IF('(入力順➀)基本情報入力シート'!E110="","",'(入力順➀)基本情報入力シート'!E110)</f>
        <v/>
      </c>
      <c r="F89" s="814" t="str">
        <f>IF('(入力順➀)基本情報入力シート'!F110="","",'(入力順➀)基本情報入力シート'!F110)</f>
        <v/>
      </c>
      <c r="G89" s="814" t="str">
        <f>IF('(入力順➀)基本情報入力シート'!G110="","",'(入力順➀)基本情報入力シート'!G110)</f>
        <v/>
      </c>
      <c r="H89" s="814" t="str">
        <f>IF('(入力順➀)基本情報入力シート'!H110="","",'(入力順➀)基本情報入力シート'!H110)</f>
        <v/>
      </c>
      <c r="I89" s="814" t="str">
        <f>IF('(入力順➀)基本情報入力シート'!I110="","",'(入力順➀)基本情報入力シート'!I110)</f>
        <v/>
      </c>
      <c r="J89" s="814" t="str">
        <f>IF('(入力順➀)基本情報入力シート'!J110="","",'(入力順➀)基本情報入力シート'!J110)</f>
        <v/>
      </c>
      <c r="K89" s="814" t="str">
        <f>IF('(入力順➀)基本情報入力シート'!K110="","",'(入力順➀)基本情報入力シート'!K110)</f>
        <v/>
      </c>
      <c r="L89" s="850" t="str">
        <f>IF('(入力順➀)基本情報入力シート'!L110="","",'(入力順➀)基本情報入力シート'!L110)</f>
        <v/>
      </c>
      <c r="M89" s="815" t="str">
        <f>IF('(入力順➀)基本情報入力シート'!M110="","",'(入力順➀)基本情報入力シート'!M110)</f>
        <v/>
      </c>
      <c r="N89" s="815" t="str">
        <f>IF('(入力順➀)基本情報入力シート'!R110="","",'(入力順➀)基本情報入力シート'!R110)</f>
        <v/>
      </c>
      <c r="O89" s="815" t="str">
        <f>IF('(入力順➀)基本情報入力シート'!W110="","",'(入力順➀)基本情報入力シート'!W110)</f>
        <v/>
      </c>
      <c r="P89" s="812" t="str">
        <f>IF('(入力順➀)基本情報入力シート'!X110="","",'(入力順➀)基本情報入力シート'!X110)</f>
        <v/>
      </c>
      <c r="Q89" s="816" t="str">
        <f>IF('(入力順➀)基本情報入力シート'!Y110="","",'(入力順➀)基本情報入力シート'!Y110)</f>
        <v/>
      </c>
      <c r="R89" s="817"/>
      <c r="S89" s="818" t="str">
        <f>IF(B89="×","",IF('(入力順➀)基本情報入力シート'!AB110="","",'(入力順➀)基本情報入力シート'!AB110))</f>
        <v/>
      </c>
      <c r="T89" s="819" t="str">
        <f>IF(B89="×","",IF('(入力順➀)基本情報入力シート'!AA110="","",'(入力順➀)基本情報入力シート'!AA110))</f>
        <v/>
      </c>
      <c r="U89" s="820" t="str">
        <f>IF(B89="×","",IF(Q89="","",VLOOKUP(Q89,【参考】数式用2!$A$3:$C$36,3,FALSE)))</f>
        <v/>
      </c>
      <c r="V89" s="821" t="s">
        <v>201</v>
      </c>
      <c r="W89" s="822"/>
      <c r="X89" s="823" t="s">
        <v>202</v>
      </c>
      <c r="Y89" s="824"/>
      <c r="Z89" s="825" t="s">
        <v>203</v>
      </c>
      <c r="AA89" s="826"/>
      <c r="AB89" s="827" t="s">
        <v>202</v>
      </c>
      <c r="AC89" s="828"/>
      <c r="AD89" s="827" t="s">
        <v>204</v>
      </c>
      <c r="AE89" s="829" t="s">
        <v>205</v>
      </c>
      <c r="AF89" s="830" t="str">
        <f t="shared" si="5"/>
        <v/>
      </c>
      <c r="AG89" s="835" t="s">
        <v>206</v>
      </c>
      <c r="AH89" s="832" t="str">
        <f t="shared" si="3"/>
        <v/>
      </c>
      <c r="AI89" s="833"/>
      <c r="AJ89" s="834"/>
      <c r="AK89" s="833"/>
      <c r="AL89" s="834"/>
    </row>
    <row r="90" spans="1:38" ht="36.75" customHeight="1">
      <c r="A90" s="812">
        <f t="shared" si="4"/>
        <v>79</v>
      </c>
      <c r="B90" s="817"/>
      <c r="C90" s="813" t="str">
        <f>IF('(入力順➀)基本情報入力シート'!C111="","",'(入力順➀)基本情報入力シート'!C111)</f>
        <v/>
      </c>
      <c r="D90" s="814" t="str">
        <f>IF('(入力順➀)基本情報入力シート'!D111="","",'(入力順➀)基本情報入力シート'!D111)</f>
        <v/>
      </c>
      <c r="E90" s="814" t="str">
        <f>IF('(入力順➀)基本情報入力シート'!E111="","",'(入力順➀)基本情報入力シート'!E111)</f>
        <v/>
      </c>
      <c r="F90" s="814" t="str">
        <f>IF('(入力順➀)基本情報入力シート'!F111="","",'(入力順➀)基本情報入力シート'!F111)</f>
        <v/>
      </c>
      <c r="G90" s="814" t="str">
        <f>IF('(入力順➀)基本情報入力シート'!G111="","",'(入力順➀)基本情報入力シート'!G111)</f>
        <v/>
      </c>
      <c r="H90" s="814" t="str">
        <f>IF('(入力順➀)基本情報入力シート'!H111="","",'(入力順➀)基本情報入力シート'!H111)</f>
        <v/>
      </c>
      <c r="I90" s="814" t="str">
        <f>IF('(入力順➀)基本情報入力シート'!I111="","",'(入力順➀)基本情報入力シート'!I111)</f>
        <v/>
      </c>
      <c r="J90" s="814" t="str">
        <f>IF('(入力順➀)基本情報入力シート'!J111="","",'(入力順➀)基本情報入力シート'!J111)</f>
        <v/>
      </c>
      <c r="K90" s="814" t="str">
        <f>IF('(入力順➀)基本情報入力シート'!K111="","",'(入力順➀)基本情報入力シート'!K111)</f>
        <v/>
      </c>
      <c r="L90" s="850" t="str">
        <f>IF('(入力順➀)基本情報入力シート'!L111="","",'(入力順➀)基本情報入力シート'!L111)</f>
        <v/>
      </c>
      <c r="M90" s="815" t="str">
        <f>IF('(入力順➀)基本情報入力シート'!M111="","",'(入力順➀)基本情報入力シート'!M111)</f>
        <v/>
      </c>
      <c r="N90" s="815" t="str">
        <f>IF('(入力順➀)基本情報入力シート'!R111="","",'(入力順➀)基本情報入力シート'!R111)</f>
        <v/>
      </c>
      <c r="O90" s="815" t="str">
        <f>IF('(入力順➀)基本情報入力シート'!W111="","",'(入力順➀)基本情報入力シート'!W111)</f>
        <v/>
      </c>
      <c r="P90" s="812" t="str">
        <f>IF('(入力順➀)基本情報入力シート'!X111="","",'(入力順➀)基本情報入力シート'!X111)</f>
        <v/>
      </c>
      <c r="Q90" s="816" t="str">
        <f>IF('(入力順➀)基本情報入力シート'!Y111="","",'(入力順➀)基本情報入力シート'!Y111)</f>
        <v/>
      </c>
      <c r="R90" s="817"/>
      <c r="S90" s="818" t="str">
        <f>IF(B90="×","",IF('(入力順➀)基本情報入力シート'!AB111="","",'(入力順➀)基本情報入力シート'!AB111))</f>
        <v/>
      </c>
      <c r="T90" s="819" t="str">
        <f>IF(B90="×","",IF('(入力順➀)基本情報入力シート'!AA111="","",'(入力順➀)基本情報入力シート'!AA111))</f>
        <v/>
      </c>
      <c r="U90" s="820" t="str">
        <f>IF(B90="×","",IF(Q90="","",VLOOKUP(Q90,【参考】数式用2!$A$3:$C$36,3,FALSE)))</f>
        <v/>
      </c>
      <c r="V90" s="821" t="s">
        <v>201</v>
      </c>
      <c r="W90" s="822"/>
      <c r="X90" s="823" t="s">
        <v>202</v>
      </c>
      <c r="Y90" s="824"/>
      <c r="Z90" s="825" t="s">
        <v>203</v>
      </c>
      <c r="AA90" s="826"/>
      <c r="AB90" s="827" t="s">
        <v>202</v>
      </c>
      <c r="AC90" s="828"/>
      <c r="AD90" s="827" t="s">
        <v>204</v>
      </c>
      <c r="AE90" s="829" t="s">
        <v>205</v>
      </c>
      <c r="AF90" s="830" t="str">
        <f t="shared" si="5"/>
        <v/>
      </c>
      <c r="AG90" s="835" t="s">
        <v>206</v>
      </c>
      <c r="AH90" s="832" t="str">
        <f t="shared" si="3"/>
        <v/>
      </c>
      <c r="AI90" s="833"/>
      <c r="AJ90" s="834"/>
      <c r="AK90" s="833"/>
      <c r="AL90" s="834"/>
    </row>
    <row r="91" spans="1:38" ht="36.75" customHeight="1">
      <c r="A91" s="812">
        <f t="shared" si="4"/>
        <v>80</v>
      </c>
      <c r="B91" s="817"/>
      <c r="C91" s="813" t="str">
        <f>IF('(入力順➀)基本情報入力シート'!C112="","",'(入力順➀)基本情報入力シート'!C112)</f>
        <v/>
      </c>
      <c r="D91" s="814" t="str">
        <f>IF('(入力順➀)基本情報入力シート'!D112="","",'(入力順➀)基本情報入力シート'!D112)</f>
        <v/>
      </c>
      <c r="E91" s="814" t="str">
        <f>IF('(入力順➀)基本情報入力シート'!E112="","",'(入力順➀)基本情報入力シート'!E112)</f>
        <v/>
      </c>
      <c r="F91" s="814" t="str">
        <f>IF('(入力順➀)基本情報入力シート'!F112="","",'(入力順➀)基本情報入力シート'!F112)</f>
        <v/>
      </c>
      <c r="G91" s="814" t="str">
        <f>IF('(入力順➀)基本情報入力シート'!G112="","",'(入力順➀)基本情報入力シート'!G112)</f>
        <v/>
      </c>
      <c r="H91" s="814" t="str">
        <f>IF('(入力順➀)基本情報入力シート'!H112="","",'(入力順➀)基本情報入力シート'!H112)</f>
        <v/>
      </c>
      <c r="I91" s="814" t="str">
        <f>IF('(入力順➀)基本情報入力シート'!I112="","",'(入力順➀)基本情報入力シート'!I112)</f>
        <v/>
      </c>
      <c r="J91" s="814" t="str">
        <f>IF('(入力順➀)基本情報入力シート'!J112="","",'(入力順➀)基本情報入力シート'!J112)</f>
        <v/>
      </c>
      <c r="K91" s="814" t="str">
        <f>IF('(入力順➀)基本情報入力シート'!K112="","",'(入力順➀)基本情報入力シート'!K112)</f>
        <v/>
      </c>
      <c r="L91" s="850" t="str">
        <f>IF('(入力順➀)基本情報入力シート'!L112="","",'(入力順➀)基本情報入力シート'!L112)</f>
        <v/>
      </c>
      <c r="M91" s="815" t="str">
        <f>IF('(入力順➀)基本情報入力シート'!M112="","",'(入力順➀)基本情報入力シート'!M112)</f>
        <v/>
      </c>
      <c r="N91" s="815" t="str">
        <f>IF('(入力順➀)基本情報入力シート'!R112="","",'(入力順➀)基本情報入力シート'!R112)</f>
        <v/>
      </c>
      <c r="O91" s="815" t="str">
        <f>IF('(入力順➀)基本情報入力シート'!W112="","",'(入力順➀)基本情報入力シート'!W112)</f>
        <v/>
      </c>
      <c r="P91" s="812" t="str">
        <f>IF('(入力順➀)基本情報入力シート'!X112="","",'(入力順➀)基本情報入力シート'!X112)</f>
        <v/>
      </c>
      <c r="Q91" s="816" t="str">
        <f>IF('(入力順➀)基本情報入力シート'!Y112="","",'(入力順➀)基本情報入力シート'!Y112)</f>
        <v/>
      </c>
      <c r="R91" s="817"/>
      <c r="S91" s="818" t="str">
        <f>IF(B91="×","",IF('(入力順➀)基本情報入力シート'!AB112="","",'(入力順➀)基本情報入力シート'!AB112))</f>
        <v/>
      </c>
      <c r="T91" s="819" t="str">
        <f>IF(B91="×","",IF('(入力順➀)基本情報入力シート'!AA112="","",'(入力順➀)基本情報入力シート'!AA112))</f>
        <v/>
      </c>
      <c r="U91" s="820" t="str">
        <f>IF(B91="×","",IF(Q91="","",VLOOKUP(Q91,【参考】数式用2!$A$3:$C$36,3,FALSE)))</f>
        <v/>
      </c>
      <c r="V91" s="821" t="s">
        <v>201</v>
      </c>
      <c r="W91" s="822"/>
      <c r="X91" s="823" t="s">
        <v>202</v>
      </c>
      <c r="Y91" s="824"/>
      <c r="Z91" s="825" t="s">
        <v>203</v>
      </c>
      <c r="AA91" s="826"/>
      <c r="AB91" s="827" t="s">
        <v>202</v>
      </c>
      <c r="AC91" s="828"/>
      <c r="AD91" s="827" t="s">
        <v>204</v>
      </c>
      <c r="AE91" s="829" t="s">
        <v>205</v>
      </c>
      <c r="AF91" s="830" t="str">
        <f t="shared" si="5"/>
        <v/>
      </c>
      <c r="AG91" s="835" t="s">
        <v>206</v>
      </c>
      <c r="AH91" s="832" t="str">
        <f t="shared" si="3"/>
        <v/>
      </c>
      <c r="AI91" s="833"/>
      <c r="AJ91" s="834"/>
      <c r="AK91" s="833"/>
      <c r="AL91" s="834"/>
    </row>
    <row r="92" spans="1:38" ht="36.75" customHeight="1">
      <c r="A92" s="812">
        <f t="shared" si="4"/>
        <v>81</v>
      </c>
      <c r="B92" s="817"/>
      <c r="C92" s="813" t="str">
        <f>IF('(入力順➀)基本情報入力シート'!C113="","",'(入力順➀)基本情報入力シート'!C113)</f>
        <v/>
      </c>
      <c r="D92" s="814" t="str">
        <f>IF('(入力順➀)基本情報入力シート'!D113="","",'(入力順➀)基本情報入力シート'!D113)</f>
        <v/>
      </c>
      <c r="E92" s="814" t="str">
        <f>IF('(入力順➀)基本情報入力シート'!E113="","",'(入力順➀)基本情報入力シート'!E113)</f>
        <v/>
      </c>
      <c r="F92" s="814" t="str">
        <f>IF('(入力順➀)基本情報入力シート'!F113="","",'(入力順➀)基本情報入力シート'!F113)</f>
        <v/>
      </c>
      <c r="G92" s="814" t="str">
        <f>IF('(入力順➀)基本情報入力シート'!G113="","",'(入力順➀)基本情報入力シート'!G113)</f>
        <v/>
      </c>
      <c r="H92" s="814" t="str">
        <f>IF('(入力順➀)基本情報入力シート'!H113="","",'(入力順➀)基本情報入力シート'!H113)</f>
        <v/>
      </c>
      <c r="I92" s="814" t="str">
        <f>IF('(入力順➀)基本情報入力シート'!I113="","",'(入力順➀)基本情報入力シート'!I113)</f>
        <v/>
      </c>
      <c r="J92" s="814" t="str">
        <f>IF('(入力順➀)基本情報入力シート'!J113="","",'(入力順➀)基本情報入力シート'!J113)</f>
        <v/>
      </c>
      <c r="K92" s="814" t="str">
        <f>IF('(入力順➀)基本情報入力シート'!K113="","",'(入力順➀)基本情報入力シート'!K113)</f>
        <v/>
      </c>
      <c r="L92" s="850" t="str">
        <f>IF('(入力順➀)基本情報入力シート'!L113="","",'(入力順➀)基本情報入力シート'!L113)</f>
        <v/>
      </c>
      <c r="M92" s="815" t="str">
        <f>IF('(入力順➀)基本情報入力シート'!M113="","",'(入力順➀)基本情報入力シート'!M113)</f>
        <v/>
      </c>
      <c r="N92" s="815" t="str">
        <f>IF('(入力順➀)基本情報入力シート'!R113="","",'(入力順➀)基本情報入力シート'!R113)</f>
        <v/>
      </c>
      <c r="O92" s="815" t="str">
        <f>IF('(入力順➀)基本情報入力シート'!W113="","",'(入力順➀)基本情報入力シート'!W113)</f>
        <v/>
      </c>
      <c r="P92" s="812" t="str">
        <f>IF('(入力順➀)基本情報入力シート'!X113="","",'(入力順➀)基本情報入力シート'!X113)</f>
        <v/>
      </c>
      <c r="Q92" s="816" t="str">
        <f>IF('(入力順➀)基本情報入力シート'!Y113="","",'(入力順➀)基本情報入力シート'!Y113)</f>
        <v/>
      </c>
      <c r="R92" s="817"/>
      <c r="S92" s="818" t="str">
        <f>IF(B92="×","",IF('(入力順➀)基本情報入力シート'!AB113="","",'(入力順➀)基本情報入力シート'!AB113))</f>
        <v/>
      </c>
      <c r="T92" s="819" t="str">
        <f>IF(B92="×","",IF('(入力順➀)基本情報入力シート'!AA113="","",'(入力順➀)基本情報入力シート'!AA113))</f>
        <v/>
      </c>
      <c r="U92" s="820" t="str">
        <f>IF(B92="×","",IF(Q92="","",VLOOKUP(Q92,【参考】数式用2!$A$3:$C$36,3,FALSE)))</f>
        <v/>
      </c>
      <c r="V92" s="821" t="s">
        <v>201</v>
      </c>
      <c r="W92" s="822"/>
      <c r="X92" s="823" t="s">
        <v>202</v>
      </c>
      <c r="Y92" s="824"/>
      <c r="Z92" s="825" t="s">
        <v>203</v>
      </c>
      <c r="AA92" s="826"/>
      <c r="AB92" s="827" t="s">
        <v>202</v>
      </c>
      <c r="AC92" s="828"/>
      <c r="AD92" s="827" t="s">
        <v>204</v>
      </c>
      <c r="AE92" s="829" t="s">
        <v>205</v>
      </c>
      <c r="AF92" s="830" t="str">
        <f t="shared" si="5"/>
        <v/>
      </c>
      <c r="AG92" s="835" t="s">
        <v>206</v>
      </c>
      <c r="AH92" s="832" t="str">
        <f t="shared" si="3"/>
        <v/>
      </c>
      <c r="AI92" s="833"/>
      <c r="AJ92" s="834"/>
      <c r="AK92" s="833"/>
      <c r="AL92" s="834"/>
    </row>
    <row r="93" spans="1:38" ht="36.75" customHeight="1">
      <c r="A93" s="812">
        <f t="shared" si="4"/>
        <v>82</v>
      </c>
      <c r="B93" s="817"/>
      <c r="C93" s="813" t="str">
        <f>IF('(入力順➀)基本情報入力シート'!C114="","",'(入力順➀)基本情報入力シート'!C114)</f>
        <v/>
      </c>
      <c r="D93" s="814" t="str">
        <f>IF('(入力順➀)基本情報入力シート'!D114="","",'(入力順➀)基本情報入力シート'!D114)</f>
        <v/>
      </c>
      <c r="E93" s="814" t="str">
        <f>IF('(入力順➀)基本情報入力シート'!E114="","",'(入力順➀)基本情報入力シート'!E114)</f>
        <v/>
      </c>
      <c r="F93" s="814" t="str">
        <f>IF('(入力順➀)基本情報入力シート'!F114="","",'(入力順➀)基本情報入力シート'!F114)</f>
        <v/>
      </c>
      <c r="G93" s="814" t="str">
        <f>IF('(入力順➀)基本情報入力シート'!G114="","",'(入力順➀)基本情報入力シート'!G114)</f>
        <v/>
      </c>
      <c r="H93" s="814" t="str">
        <f>IF('(入力順➀)基本情報入力シート'!H114="","",'(入力順➀)基本情報入力シート'!H114)</f>
        <v/>
      </c>
      <c r="I93" s="814" t="str">
        <f>IF('(入力順➀)基本情報入力シート'!I114="","",'(入力順➀)基本情報入力シート'!I114)</f>
        <v/>
      </c>
      <c r="J93" s="814" t="str">
        <f>IF('(入力順➀)基本情報入力シート'!J114="","",'(入力順➀)基本情報入力シート'!J114)</f>
        <v/>
      </c>
      <c r="K93" s="814" t="str">
        <f>IF('(入力順➀)基本情報入力シート'!K114="","",'(入力順➀)基本情報入力シート'!K114)</f>
        <v/>
      </c>
      <c r="L93" s="850" t="str">
        <f>IF('(入力順➀)基本情報入力シート'!L114="","",'(入力順➀)基本情報入力シート'!L114)</f>
        <v/>
      </c>
      <c r="M93" s="815" t="str">
        <f>IF('(入力順➀)基本情報入力シート'!M114="","",'(入力順➀)基本情報入力シート'!M114)</f>
        <v/>
      </c>
      <c r="N93" s="815" t="str">
        <f>IF('(入力順➀)基本情報入力シート'!R114="","",'(入力順➀)基本情報入力シート'!R114)</f>
        <v/>
      </c>
      <c r="O93" s="815" t="str">
        <f>IF('(入力順➀)基本情報入力シート'!W114="","",'(入力順➀)基本情報入力シート'!W114)</f>
        <v/>
      </c>
      <c r="P93" s="812" t="str">
        <f>IF('(入力順➀)基本情報入力シート'!X114="","",'(入力順➀)基本情報入力シート'!X114)</f>
        <v/>
      </c>
      <c r="Q93" s="816" t="str">
        <f>IF('(入力順➀)基本情報入力シート'!Y114="","",'(入力順➀)基本情報入力シート'!Y114)</f>
        <v/>
      </c>
      <c r="R93" s="817"/>
      <c r="S93" s="818" t="str">
        <f>IF(B93="×","",IF('(入力順➀)基本情報入力シート'!AB114="","",'(入力順➀)基本情報入力シート'!AB114))</f>
        <v/>
      </c>
      <c r="T93" s="819" t="str">
        <f>IF(B93="×","",IF('(入力順➀)基本情報入力シート'!AA114="","",'(入力順➀)基本情報入力シート'!AA114))</f>
        <v/>
      </c>
      <c r="U93" s="820" t="str">
        <f>IF(B93="×","",IF(Q93="","",VLOOKUP(Q93,【参考】数式用2!$A$3:$C$36,3,FALSE)))</f>
        <v/>
      </c>
      <c r="V93" s="821" t="s">
        <v>201</v>
      </c>
      <c r="W93" s="822"/>
      <c r="X93" s="823" t="s">
        <v>202</v>
      </c>
      <c r="Y93" s="824"/>
      <c r="Z93" s="825" t="s">
        <v>203</v>
      </c>
      <c r="AA93" s="826"/>
      <c r="AB93" s="827" t="s">
        <v>202</v>
      </c>
      <c r="AC93" s="828"/>
      <c r="AD93" s="827" t="s">
        <v>204</v>
      </c>
      <c r="AE93" s="829" t="s">
        <v>205</v>
      </c>
      <c r="AF93" s="830" t="str">
        <f t="shared" si="5"/>
        <v/>
      </c>
      <c r="AG93" s="835" t="s">
        <v>206</v>
      </c>
      <c r="AH93" s="832" t="str">
        <f t="shared" si="3"/>
        <v/>
      </c>
      <c r="AI93" s="833"/>
      <c r="AJ93" s="834"/>
      <c r="AK93" s="833"/>
      <c r="AL93" s="834"/>
    </row>
    <row r="94" spans="1:38" ht="36.75" customHeight="1">
      <c r="A94" s="812">
        <f t="shared" si="4"/>
        <v>83</v>
      </c>
      <c r="B94" s="817"/>
      <c r="C94" s="813" t="str">
        <f>IF('(入力順➀)基本情報入力シート'!C115="","",'(入力順➀)基本情報入力シート'!C115)</f>
        <v/>
      </c>
      <c r="D94" s="814" t="str">
        <f>IF('(入力順➀)基本情報入力シート'!D115="","",'(入力順➀)基本情報入力シート'!D115)</f>
        <v/>
      </c>
      <c r="E94" s="814" t="str">
        <f>IF('(入力順➀)基本情報入力シート'!E115="","",'(入力順➀)基本情報入力シート'!E115)</f>
        <v/>
      </c>
      <c r="F94" s="814" t="str">
        <f>IF('(入力順➀)基本情報入力シート'!F115="","",'(入力順➀)基本情報入力シート'!F115)</f>
        <v/>
      </c>
      <c r="G94" s="814" t="str">
        <f>IF('(入力順➀)基本情報入力シート'!G115="","",'(入力順➀)基本情報入力シート'!G115)</f>
        <v/>
      </c>
      <c r="H94" s="814" t="str">
        <f>IF('(入力順➀)基本情報入力シート'!H115="","",'(入力順➀)基本情報入力シート'!H115)</f>
        <v/>
      </c>
      <c r="I94" s="814" t="str">
        <f>IF('(入力順➀)基本情報入力シート'!I115="","",'(入力順➀)基本情報入力シート'!I115)</f>
        <v/>
      </c>
      <c r="J94" s="814" t="str">
        <f>IF('(入力順➀)基本情報入力シート'!J115="","",'(入力順➀)基本情報入力シート'!J115)</f>
        <v/>
      </c>
      <c r="K94" s="814" t="str">
        <f>IF('(入力順➀)基本情報入力シート'!K115="","",'(入力順➀)基本情報入力シート'!K115)</f>
        <v/>
      </c>
      <c r="L94" s="850" t="str">
        <f>IF('(入力順➀)基本情報入力シート'!L115="","",'(入力順➀)基本情報入力シート'!L115)</f>
        <v/>
      </c>
      <c r="M94" s="815" t="str">
        <f>IF('(入力順➀)基本情報入力シート'!M115="","",'(入力順➀)基本情報入力シート'!M115)</f>
        <v/>
      </c>
      <c r="N94" s="815" t="str">
        <f>IF('(入力順➀)基本情報入力シート'!R115="","",'(入力順➀)基本情報入力シート'!R115)</f>
        <v/>
      </c>
      <c r="O94" s="815" t="str">
        <f>IF('(入力順➀)基本情報入力シート'!W115="","",'(入力順➀)基本情報入力シート'!W115)</f>
        <v/>
      </c>
      <c r="P94" s="812" t="str">
        <f>IF('(入力順➀)基本情報入力シート'!X115="","",'(入力順➀)基本情報入力シート'!X115)</f>
        <v/>
      </c>
      <c r="Q94" s="816" t="str">
        <f>IF('(入力順➀)基本情報入力シート'!Y115="","",'(入力順➀)基本情報入力シート'!Y115)</f>
        <v/>
      </c>
      <c r="R94" s="817"/>
      <c r="S94" s="818" t="str">
        <f>IF(B94="×","",IF('(入力順➀)基本情報入力シート'!AB115="","",'(入力順➀)基本情報入力シート'!AB115))</f>
        <v/>
      </c>
      <c r="T94" s="819" t="str">
        <f>IF(B94="×","",IF('(入力順➀)基本情報入力シート'!AA115="","",'(入力順➀)基本情報入力シート'!AA115))</f>
        <v/>
      </c>
      <c r="U94" s="820" t="str">
        <f>IF(B94="×","",IF(Q94="","",VLOOKUP(Q94,【参考】数式用2!$A$3:$C$36,3,FALSE)))</f>
        <v/>
      </c>
      <c r="V94" s="821" t="s">
        <v>201</v>
      </c>
      <c r="W94" s="822"/>
      <c r="X94" s="823" t="s">
        <v>202</v>
      </c>
      <c r="Y94" s="824"/>
      <c r="Z94" s="825" t="s">
        <v>203</v>
      </c>
      <c r="AA94" s="826"/>
      <c r="AB94" s="827" t="s">
        <v>202</v>
      </c>
      <c r="AC94" s="828"/>
      <c r="AD94" s="827" t="s">
        <v>204</v>
      </c>
      <c r="AE94" s="829" t="s">
        <v>205</v>
      </c>
      <c r="AF94" s="830" t="str">
        <f t="shared" si="5"/>
        <v/>
      </c>
      <c r="AG94" s="835" t="s">
        <v>206</v>
      </c>
      <c r="AH94" s="832" t="str">
        <f t="shared" si="3"/>
        <v/>
      </c>
      <c r="AI94" s="833"/>
      <c r="AJ94" s="834"/>
      <c r="AK94" s="833"/>
      <c r="AL94" s="834"/>
    </row>
    <row r="95" spans="1:38" ht="36.75" customHeight="1">
      <c r="A95" s="812">
        <f t="shared" si="4"/>
        <v>84</v>
      </c>
      <c r="B95" s="817"/>
      <c r="C95" s="813" t="str">
        <f>IF('(入力順➀)基本情報入力シート'!C116="","",'(入力順➀)基本情報入力シート'!C116)</f>
        <v/>
      </c>
      <c r="D95" s="814" t="str">
        <f>IF('(入力順➀)基本情報入力シート'!D116="","",'(入力順➀)基本情報入力シート'!D116)</f>
        <v/>
      </c>
      <c r="E95" s="814" t="str">
        <f>IF('(入力順➀)基本情報入力シート'!E116="","",'(入力順➀)基本情報入力シート'!E116)</f>
        <v/>
      </c>
      <c r="F95" s="814" t="str">
        <f>IF('(入力順➀)基本情報入力シート'!F116="","",'(入力順➀)基本情報入力シート'!F116)</f>
        <v/>
      </c>
      <c r="G95" s="814" t="str">
        <f>IF('(入力順➀)基本情報入力シート'!G116="","",'(入力順➀)基本情報入力シート'!G116)</f>
        <v/>
      </c>
      <c r="H95" s="814" t="str">
        <f>IF('(入力順➀)基本情報入力シート'!H116="","",'(入力順➀)基本情報入力シート'!H116)</f>
        <v/>
      </c>
      <c r="I95" s="814" t="str">
        <f>IF('(入力順➀)基本情報入力シート'!I116="","",'(入力順➀)基本情報入力シート'!I116)</f>
        <v/>
      </c>
      <c r="J95" s="814" t="str">
        <f>IF('(入力順➀)基本情報入力シート'!J116="","",'(入力順➀)基本情報入力シート'!J116)</f>
        <v/>
      </c>
      <c r="K95" s="814" t="str">
        <f>IF('(入力順➀)基本情報入力シート'!K116="","",'(入力順➀)基本情報入力シート'!K116)</f>
        <v/>
      </c>
      <c r="L95" s="850" t="str">
        <f>IF('(入力順➀)基本情報入力シート'!L116="","",'(入力順➀)基本情報入力シート'!L116)</f>
        <v/>
      </c>
      <c r="M95" s="815" t="str">
        <f>IF('(入力順➀)基本情報入力シート'!M116="","",'(入力順➀)基本情報入力シート'!M116)</f>
        <v/>
      </c>
      <c r="N95" s="815" t="str">
        <f>IF('(入力順➀)基本情報入力シート'!R116="","",'(入力順➀)基本情報入力シート'!R116)</f>
        <v/>
      </c>
      <c r="O95" s="815" t="str">
        <f>IF('(入力順➀)基本情報入力シート'!W116="","",'(入力順➀)基本情報入力シート'!W116)</f>
        <v/>
      </c>
      <c r="P95" s="812" t="str">
        <f>IF('(入力順➀)基本情報入力シート'!X116="","",'(入力順➀)基本情報入力シート'!X116)</f>
        <v/>
      </c>
      <c r="Q95" s="816" t="str">
        <f>IF('(入力順➀)基本情報入力シート'!Y116="","",'(入力順➀)基本情報入力シート'!Y116)</f>
        <v/>
      </c>
      <c r="R95" s="817"/>
      <c r="S95" s="818" t="str">
        <f>IF(B95="×","",IF('(入力順➀)基本情報入力シート'!AB116="","",'(入力順➀)基本情報入力シート'!AB116))</f>
        <v/>
      </c>
      <c r="T95" s="819" t="str">
        <f>IF(B95="×","",IF('(入力順➀)基本情報入力シート'!AA116="","",'(入力順➀)基本情報入力シート'!AA116))</f>
        <v/>
      </c>
      <c r="U95" s="820" t="str">
        <f>IF(B95="×","",IF(Q95="","",VLOOKUP(Q95,【参考】数式用2!$A$3:$C$36,3,FALSE)))</f>
        <v/>
      </c>
      <c r="V95" s="821" t="s">
        <v>201</v>
      </c>
      <c r="W95" s="822"/>
      <c r="X95" s="823" t="s">
        <v>202</v>
      </c>
      <c r="Y95" s="824"/>
      <c r="Z95" s="825" t="s">
        <v>203</v>
      </c>
      <c r="AA95" s="826"/>
      <c r="AB95" s="827" t="s">
        <v>202</v>
      </c>
      <c r="AC95" s="828"/>
      <c r="AD95" s="827" t="s">
        <v>204</v>
      </c>
      <c r="AE95" s="829" t="s">
        <v>205</v>
      </c>
      <c r="AF95" s="830" t="str">
        <f t="shared" si="5"/>
        <v/>
      </c>
      <c r="AG95" s="835" t="s">
        <v>206</v>
      </c>
      <c r="AH95" s="832" t="str">
        <f t="shared" si="3"/>
        <v/>
      </c>
      <c r="AI95" s="833"/>
      <c r="AJ95" s="834"/>
      <c r="AK95" s="833"/>
      <c r="AL95" s="834"/>
    </row>
    <row r="96" spans="1:38" ht="36.75" customHeight="1">
      <c r="A96" s="812">
        <f t="shared" si="4"/>
        <v>85</v>
      </c>
      <c r="B96" s="817"/>
      <c r="C96" s="813" t="str">
        <f>IF('(入力順➀)基本情報入力シート'!C117="","",'(入力順➀)基本情報入力シート'!C117)</f>
        <v/>
      </c>
      <c r="D96" s="814" t="str">
        <f>IF('(入力順➀)基本情報入力シート'!D117="","",'(入力順➀)基本情報入力シート'!D117)</f>
        <v/>
      </c>
      <c r="E96" s="814" t="str">
        <f>IF('(入力順➀)基本情報入力シート'!E117="","",'(入力順➀)基本情報入力シート'!E117)</f>
        <v/>
      </c>
      <c r="F96" s="814" t="str">
        <f>IF('(入力順➀)基本情報入力シート'!F117="","",'(入力順➀)基本情報入力シート'!F117)</f>
        <v/>
      </c>
      <c r="G96" s="814" t="str">
        <f>IF('(入力順➀)基本情報入力シート'!G117="","",'(入力順➀)基本情報入力シート'!G117)</f>
        <v/>
      </c>
      <c r="H96" s="814" t="str">
        <f>IF('(入力順➀)基本情報入力シート'!H117="","",'(入力順➀)基本情報入力シート'!H117)</f>
        <v/>
      </c>
      <c r="I96" s="814" t="str">
        <f>IF('(入力順➀)基本情報入力シート'!I117="","",'(入力順➀)基本情報入力シート'!I117)</f>
        <v/>
      </c>
      <c r="J96" s="814" t="str">
        <f>IF('(入力順➀)基本情報入力シート'!J117="","",'(入力順➀)基本情報入力シート'!J117)</f>
        <v/>
      </c>
      <c r="K96" s="814" t="str">
        <f>IF('(入力順➀)基本情報入力シート'!K117="","",'(入力順➀)基本情報入力シート'!K117)</f>
        <v/>
      </c>
      <c r="L96" s="850" t="str">
        <f>IF('(入力順➀)基本情報入力シート'!L117="","",'(入力順➀)基本情報入力シート'!L117)</f>
        <v/>
      </c>
      <c r="M96" s="815" t="str">
        <f>IF('(入力順➀)基本情報入力シート'!M117="","",'(入力順➀)基本情報入力シート'!M117)</f>
        <v/>
      </c>
      <c r="N96" s="815" t="str">
        <f>IF('(入力順➀)基本情報入力シート'!R117="","",'(入力順➀)基本情報入力シート'!R117)</f>
        <v/>
      </c>
      <c r="O96" s="815" t="str">
        <f>IF('(入力順➀)基本情報入力シート'!W117="","",'(入力順➀)基本情報入力シート'!W117)</f>
        <v/>
      </c>
      <c r="P96" s="812" t="str">
        <f>IF('(入力順➀)基本情報入力シート'!X117="","",'(入力順➀)基本情報入力シート'!X117)</f>
        <v/>
      </c>
      <c r="Q96" s="816" t="str">
        <f>IF('(入力順➀)基本情報入力シート'!Y117="","",'(入力順➀)基本情報入力シート'!Y117)</f>
        <v/>
      </c>
      <c r="R96" s="817"/>
      <c r="S96" s="818" t="str">
        <f>IF(B96="×","",IF('(入力順➀)基本情報入力シート'!AB117="","",'(入力順➀)基本情報入力シート'!AB117))</f>
        <v/>
      </c>
      <c r="T96" s="819" t="str">
        <f>IF(B96="×","",IF('(入力順➀)基本情報入力シート'!AA117="","",'(入力順➀)基本情報入力シート'!AA117))</f>
        <v/>
      </c>
      <c r="U96" s="820" t="str">
        <f>IF(B96="×","",IF(Q96="","",VLOOKUP(Q96,【参考】数式用2!$A$3:$C$36,3,FALSE)))</f>
        <v/>
      </c>
      <c r="V96" s="821" t="s">
        <v>201</v>
      </c>
      <c r="W96" s="822"/>
      <c r="X96" s="823" t="s">
        <v>202</v>
      </c>
      <c r="Y96" s="824"/>
      <c r="Z96" s="825" t="s">
        <v>203</v>
      </c>
      <c r="AA96" s="826"/>
      <c r="AB96" s="827" t="s">
        <v>202</v>
      </c>
      <c r="AC96" s="828"/>
      <c r="AD96" s="827" t="s">
        <v>204</v>
      </c>
      <c r="AE96" s="829" t="s">
        <v>205</v>
      </c>
      <c r="AF96" s="830" t="str">
        <f t="shared" si="5"/>
        <v/>
      </c>
      <c r="AG96" s="835" t="s">
        <v>206</v>
      </c>
      <c r="AH96" s="832" t="str">
        <f t="shared" si="3"/>
        <v/>
      </c>
      <c r="AI96" s="833"/>
      <c r="AJ96" s="834"/>
      <c r="AK96" s="833"/>
      <c r="AL96" s="834"/>
    </row>
    <row r="97" spans="1:38" ht="36.75" customHeight="1">
      <c r="A97" s="812">
        <f t="shared" si="4"/>
        <v>86</v>
      </c>
      <c r="B97" s="817"/>
      <c r="C97" s="813" t="str">
        <f>IF('(入力順➀)基本情報入力シート'!C118="","",'(入力順➀)基本情報入力シート'!C118)</f>
        <v/>
      </c>
      <c r="D97" s="814" t="str">
        <f>IF('(入力順➀)基本情報入力シート'!D118="","",'(入力順➀)基本情報入力シート'!D118)</f>
        <v/>
      </c>
      <c r="E97" s="814" t="str">
        <f>IF('(入力順➀)基本情報入力シート'!E118="","",'(入力順➀)基本情報入力シート'!E118)</f>
        <v/>
      </c>
      <c r="F97" s="814" t="str">
        <f>IF('(入力順➀)基本情報入力シート'!F118="","",'(入力順➀)基本情報入力シート'!F118)</f>
        <v/>
      </c>
      <c r="G97" s="814" t="str">
        <f>IF('(入力順➀)基本情報入力シート'!G118="","",'(入力順➀)基本情報入力シート'!G118)</f>
        <v/>
      </c>
      <c r="H97" s="814" t="str">
        <f>IF('(入力順➀)基本情報入力シート'!H118="","",'(入力順➀)基本情報入力シート'!H118)</f>
        <v/>
      </c>
      <c r="I97" s="814" t="str">
        <f>IF('(入力順➀)基本情報入力シート'!I118="","",'(入力順➀)基本情報入力シート'!I118)</f>
        <v/>
      </c>
      <c r="J97" s="814" t="str">
        <f>IF('(入力順➀)基本情報入力シート'!J118="","",'(入力順➀)基本情報入力シート'!J118)</f>
        <v/>
      </c>
      <c r="K97" s="814" t="str">
        <f>IF('(入力順➀)基本情報入力シート'!K118="","",'(入力順➀)基本情報入力シート'!K118)</f>
        <v/>
      </c>
      <c r="L97" s="850" t="str">
        <f>IF('(入力順➀)基本情報入力シート'!L118="","",'(入力順➀)基本情報入力シート'!L118)</f>
        <v/>
      </c>
      <c r="M97" s="815" t="str">
        <f>IF('(入力順➀)基本情報入力シート'!M118="","",'(入力順➀)基本情報入力シート'!M118)</f>
        <v/>
      </c>
      <c r="N97" s="815" t="str">
        <f>IF('(入力順➀)基本情報入力シート'!R118="","",'(入力順➀)基本情報入力シート'!R118)</f>
        <v/>
      </c>
      <c r="O97" s="815" t="str">
        <f>IF('(入力順➀)基本情報入力シート'!W118="","",'(入力順➀)基本情報入力シート'!W118)</f>
        <v/>
      </c>
      <c r="P97" s="812" t="str">
        <f>IF('(入力順➀)基本情報入力シート'!X118="","",'(入力順➀)基本情報入力シート'!X118)</f>
        <v/>
      </c>
      <c r="Q97" s="816" t="str">
        <f>IF('(入力順➀)基本情報入力シート'!Y118="","",'(入力順➀)基本情報入力シート'!Y118)</f>
        <v/>
      </c>
      <c r="R97" s="817"/>
      <c r="S97" s="818" t="str">
        <f>IF(B97="×","",IF('(入力順➀)基本情報入力シート'!AB118="","",'(入力順➀)基本情報入力シート'!AB118))</f>
        <v/>
      </c>
      <c r="T97" s="819" t="str">
        <f>IF(B97="×","",IF('(入力順➀)基本情報入力シート'!AA118="","",'(入力順➀)基本情報入力シート'!AA118))</f>
        <v/>
      </c>
      <c r="U97" s="820" t="str">
        <f>IF(B97="×","",IF(Q97="","",VLOOKUP(Q97,【参考】数式用2!$A$3:$C$36,3,FALSE)))</f>
        <v/>
      </c>
      <c r="V97" s="821" t="s">
        <v>201</v>
      </c>
      <c r="W97" s="822"/>
      <c r="X97" s="823" t="s">
        <v>202</v>
      </c>
      <c r="Y97" s="824"/>
      <c r="Z97" s="825" t="s">
        <v>203</v>
      </c>
      <c r="AA97" s="826"/>
      <c r="AB97" s="827" t="s">
        <v>202</v>
      </c>
      <c r="AC97" s="828"/>
      <c r="AD97" s="827" t="s">
        <v>204</v>
      </c>
      <c r="AE97" s="829" t="s">
        <v>205</v>
      </c>
      <c r="AF97" s="830" t="str">
        <f t="shared" si="5"/>
        <v/>
      </c>
      <c r="AG97" s="835" t="s">
        <v>206</v>
      </c>
      <c r="AH97" s="832" t="str">
        <f t="shared" si="3"/>
        <v/>
      </c>
      <c r="AI97" s="833"/>
      <c r="AJ97" s="834"/>
      <c r="AK97" s="833"/>
      <c r="AL97" s="834"/>
    </row>
    <row r="98" spans="1:38" ht="36.75" customHeight="1">
      <c r="A98" s="812">
        <f t="shared" si="4"/>
        <v>87</v>
      </c>
      <c r="B98" s="817"/>
      <c r="C98" s="813" t="str">
        <f>IF('(入力順➀)基本情報入力シート'!C119="","",'(入力順➀)基本情報入力シート'!C119)</f>
        <v/>
      </c>
      <c r="D98" s="814" t="str">
        <f>IF('(入力順➀)基本情報入力シート'!D119="","",'(入力順➀)基本情報入力シート'!D119)</f>
        <v/>
      </c>
      <c r="E98" s="814" t="str">
        <f>IF('(入力順➀)基本情報入力シート'!E119="","",'(入力順➀)基本情報入力シート'!E119)</f>
        <v/>
      </c>
      <c r="F98" s="814" t="str">
        <f>IF('(入力順➀)基本情報入力シート'!F119="","",'(入力順➀)基本情報入力シート'!F119)</f>
        <v/>
      </c>
      <c r="G98" s="814" t="str">
        <f>IF('(入力順➀)基本情報入力シート'!G119="","",'(入力順➀)基本情報入力シート'!G119)</f>
        <v/>
      </c>
      <c r="H98" s="814" t="str">
        <f>IF('(入力順➀)基本情報入力シート'!H119="","",'(入力順➀)基本情報入力シート'!H119)</f>
        <v/>
      </c>
      <c r="I98" s="814" t="str">
        <f>IF('(入力順➀)基本情報入力シート'!I119="","",'(入力順➀)基本情報入力シート'!I119)</f>
        <v/>
      </c>
      <c r="J98" s="814" t="str">
        <f>IF('(入力順➀)基本情報入力シート'!J119="","",'(入力順➀)基本情報入力シート'!J119)</f>
        <v/>
      </c>
      <c r="K98" s="814" t="str">
        <f>IF('(入力順➀)基本情報入力シート'!K119="","",'(入力順➀)基本情報入力シート'!K119)</f>
        <v/>
      </c>
      <c r="L98" s="850" t="str">
        <f>IF('(入力順➀)基本情報入力シート'!L119="","",'(入力順➀)基本情報入力シート'!L119)</f>
        <v/>
      </c>
      <c r="M98" s="815" t="str">
        <f>IF('(入力順➀)基本情報入力シート'!M119="","",'(入力順➀)基本情報入力シート'!M119)</f>
        <v/>
      </c>
      <c r="N98" s="815" t="str">
        <f>IF('(入力順➀)基本情報入力シート'!R119="","",'(入力順➀)基本情報入力シート'!R119)</f>
        <v/>
      </c>
      <c r="O98" s="815" t="str">
        <f>IF('(入力順➀)基本情報入力シート'!W119="","",'(入力順➀)基本情報入力シート'!W119)</f>
        <v/>
      </c>
      <c r="P98" s="812" t="str">
        <f>IF('(入力順➀)基本情報入力シート'!X119="","",'(入力順➀)基本情報入力シート'!X119)</f>
        <v/>
      </c>
      <c r="Q98" s="816" t="str">
        <f>IF('(入力順➀)基本情報入力シート'!Y119="","",'(入力順➀)基本情報入力シート'!Y119)</f>
        <v/>
      </c>
      <c r="R98" s="817"/>
      <c r="S98" s="818" t="str">
        <f>IF(B98="×","",IF('(入力順➀)基本情報入力シート'!AB119="","",'(入力順➀)基本情報入力シート'!AB119))</f>
        <v/>
      </c>
      <c r="T98" s="819" t="str">
        <f>IF(B98="×","",IF('(入力順➀)基本情報入力シート'!AA119="","",'(入力順➀)基本情報入力シート'!AA119))</f>
        <v/>
      </c>
      <c r="U98" s="820" t="str">
        <f>IF(B98="×","",IF(Q98="","",VLOOKUP(Q98,【参考】数式用2!$A$3:$C$36,3,FALSE)))</f>
        <v/>
      </c>
      <c r="V98" s="821" t="s">
        <v>201</v>
      </c>
      <c r="W98" s="822"/>
      <c r="X98" s="823" t="s">
        <v>202</v>
      </c>
      <c r="Y98" s="824"/>
      <c r="Z98" s="825" t="s">
        <v>203</v>
      </c>
      <c r="AA98" s="826"/>
      <c r="AB98" s="827" t="s">
        <v>202</v>
      </c>
      <c r="AC98" s="828"/>
      <c r="AD98" s="827" t="s">
        <v>204</v>
      </c>
      <c r="AE98" s="829" t="s">
        <v>205</v>
      </c>
      <c r="AF98" s="830" t="str">
        <f t="shared" si="5"/>
        <v/>
      </c>
      <c r="AG98" s="835" t="s">
        <v>206</v>
      </c>
      <c r="AH98" s="832" t="str">
        <f t="shared" si="3"/>
        <v/>
      </c>
      <c r="AI98" s="833"/>
      <c r="AJ98" s="834"/>
      <c r="AK98" s="833"/>
      <c r="AL98" s="834"/>
    </row>
    <row r="99" spans="1:38" ht="36.75" customHeight="1">
      <c r="A99" s="812">
        <f t="shared" si="4"/>
        <v>88</v>
      </c>
      <c r="B99" s="817"/>
      <c r="C99" s="813" t="str">
        <f>IF('(入力順➀)基本情報入力シート'!C120="","",'(入力順➀)基本情報入力シート'!C120)</f>
        <v/>
      </c>
      <c r="D99" s="814" t="str">
        <f>IF('(入力順➀)基本情報入力シート'!D120="","",'(入力順➀)基本情報入力シート'!D120)</f>
        <v/>
      </c>
      <c r="E99" s="814" t="str">
        <f>IF('(入力順➀)基本情報入力シート'!E120="","",'(入力順➀)基本情報入力シート'!E120)</f>
        <v/>
      </c>
      <c r="F99" s="814" t="str">
        <f>IF('(入力順➀)基本情報入力シート'!F120="","",'(入力順➀)基本情報入力シート'!F120)</f>
        <v/>
      </c>
      <c r="G99" s="814" t="str">
        <f>IF('(入力順➀)基本情報入力シート'!G120="","",'(入力順➀)基本情報入力シート'!G120)</f>
        <v/>
      </c>
      <c r="H99" s="814" t="str">
        <f>IF('(入力順➀)基本情報入力シート'!H120="","",'(入力順➀)基本情報入力シート'!H120)</f>
        <v/>
      </c>
      <c r="I99" s="814" t="str">
        <f>IF('(入力順➀)基本情報入力シート'!I120="","",'(入力順➀)基本情報入力シート'!I120)</f>
        <v/>
      </c>
      <c r="J99" s="814" t="str">
        <f>IF('(入力順➀)基本情報入力シート'!J120="","",'(入力順➀)基本情報入力シート'!J120)</f>
        <v/>
      </c>
      <c r="K99" s="814" t="str">
        <f>IF('(入力順➀)基本情報入力シート'!K120="","",'(入力順➀)基本情報入力シート'!K120)</f>
        <v/>
      </c>
      <c r="L99" s="850" t="str">
        <f>IF('(入力順➀)基本情報入力シート'!L120="","",'(入力順➀)基本情報入力シート'!L120)</f>
        <v/>
      </c>
      <c r="M99" s="815" t="str">
        <f>IF('(入力順➀)基本情報入力シート'!M120="","",'(入力順➀)基本情報入力シート'!M120)</f>
        <v/>
      </c>
      <c r="N99" s="815" t="str">
        <f>IF('(入力順➀)基本情報入力シート'!R120="","",'(入力順➀)基本情報入力シート'!R120)</f>
        <v/>
      </c>
      <c r="O99" s="815" t="str">
        <f>IF('(入力順➀)基本情報入力シート'!W120="","",'(入力順➀)基本情報入力シート'!W120)</f>
        <v/>
      </c>
      <c r="P99" s="812" t="str">
        <f>IF('(入力順➀)基本情報入力シート'!X120="","",'(入力順➀)基本情報入力シート'!X120)</f>
        <v/>
      </c>
      <c r="Q99" s="816" t="str">
        <f>IF('(入力順➀)基本情報入力シート'!Y120="","",'(入力順➀)基本情報入力シート'!Y120)</f>
        <v/>
      </c>
      <c r="R99" s="817"/>
      <c r="S99" s="818" t="str">
        <f>IF(B99="×","",IF('(入力順➀)基本情報入力シート'!AB120="","",'(入力順➀)基本情報入力シート'!AB120))</f>
        <v/>
      </c>
      <c r="T99" s="819" t="str">
        <f>IF(B99="×","",IF('(入力順➀)基本情報入力シート'!AA120="","",'(入力順➀)基本情報入力シート'!AA120))</f>
        <v/>
      </c>
      <c r="U99" s="820" t="str">
        <f>IF(B99="×","",IF(Q99="","",VLOOKUP(Q99,【参考】数式用2!$A$3:$C$36,3,FALSE)))</f>
        <v/>
      </c>
      <c r="V99" s="821" t="s">
        <v>201</v>
      </c>
      <c r="W99" s="822"/>
      <c r="X99" s="823" t="s">
        <v>202</v>
      </c>
      <c r="Y99" s="824"/>
      <c r="Z99" s="825" t="s">
        <v>203</v>
      </c>
      <c r="AA99" s="826"/>
      <c r="AB99" s="827" t="s">
        <v>202</v>
      </c>
      <c r="AC99" s="828"/>
      <c r="AD99" s="827" t="s">
        <v>204</v>
      </c>
      <c r="AE99" s="829" t="s">
        <v>205</v>
      </c>
      <c r="AF99" s="830" t="str">
        <f t="shared" si="5"/>
        <v/>
      </c>
      <c r="AG99" s="835" t="s">
        <v>206</v>
      </c>
      <c r="AH99" s="832" t="str">
        <f t="shared" si="3"/>
        <v/>
      </c>
      <c r="AI99" s="833"/>
      <c r="AJ99" s="834"/>
      <c r="AK99" s="833"/>
      <c r="AL99" s="834"/>
    </row>
    <row r="100" spans="1:38" ht="36.75" customHeight="1">
      <c r="A100" s="812">
        <f t="shared" si="4"/>
        <v>89</v>
      </c>
      <c r="B100" s="817"/>
      <c r="C100" s="813" t="str">
        <f>IF('(入力順➀)基本情報入力シート'!C121="","",'(入力順➀)基本情報入力シート'!C121)</f>
        <v/>
      </c>
      <c r="D100" s="814" t="str">
        <f>IF('(入力順➀)基本情報入力シート'!D121="","",'(入力順➀)基本情報入力シート'!D121)</f>
        <v/>
      </c>
      <c r="E100" s="814" t="str">
        <f>IF('(入力順➀)基本情報入力シート'!E121="","",'(入力順➀)基本情報入力シート'!E121)</f>
        <v/>
      </c>
      <c r="F100" s="814" t="str">
        <f>IF('(入力順➀)基本情報入力シート'!F121="","",'(入力順➀)基本情報入力シート'!F121)</f>
        <v/>
      </c>
      <c r="G100" s="814" t="str">
        <f>IF('(入力順➀)基本情報入力シート'!G121="","",'(入力順➀)基本情報入力シート'!G121)</f>
        <v/>
      </c>
      <c r="H100" s="814" t="str">
        <f>IF('(入力順➀)基本情報入力シート'!H121="","",'(入力順➀)基本情報入力シート'!H121)</f>
        <v/>
      </c>
      <c r="I100" s="814" t="str">
        <f>IF('(入力順➀)基本情報入力シート'!I121="","",'(入力順➀)基本情報入力シート'!I121)</f>
        <v/>
      </c>
      <c r="J100" s="814" t="str">
        <f>IF('(入力順➀)基本情報入力シート'!J121="","",'(入力順➀)基本情報入力シート'!J121)</f>
        <v/>
      </c>
      <c r="K100" s="814" t="str">
        <f>IF('(入力順➀)基本情報入力シート'!K121="","",'(入力順➀)基本情報入力シート'!K121)</f>
        <v/>
      </c>
      <c r="L100" s="850" t="str">
        <f>IF('(入力順➀)基本情報入力シート'!L121="","",'(入力順➀)基本情報入力シート'!L121)</f>
        <v/>
      </c>
      <c r="M100" s="815" t="str">
        <f>IF('(入力順➀)基本情報入力シート'!M121="","",'(入力順➀)基本情報入力シート'!M121)</f>
        <v/>
      </c>
      <c r="N100" s="815" t="str">
        <f>IF('(入力順➀)基本情報入力シート'!R121="","",'(入力順➀)基本情報入力シート'!R121)</f>
        <v/>
      </c>
      <c r="O100" s="815" t="str">
        <f>IF('(入力順➀)基本情報入力シート'!W121="","",'(入力順➀)基本情報入力シート'!W121)</f>
        <v/>
      </c>
      <c r="P100" s="812" t="str">
        <f>IF('(入力順➀)基本情報入力シート'!X121="","",'(入力順➀)基本情報入力シート'!X121)</f>
        <v/>
      </c>
      <c r="Q100" s="816" t="str">
        <f>IF('(入力順➀)基本情報入力シート'!Y121="","",'(入力順➀)基本情報入力シート'!Y121)</f>
        <v/>
      </c>
      <c r="R100" s="817"/>
      <c r="S100" s="818" t="str">
        <f>IF(B100="×","",IF('(入力順➀)基本情報入力シート'!AB121="","",'(入力順➀)基本情報入力シート'!AB121))</f>
        <v/>
      </c>
      <c r="T100" s="819" t="str">
        <f>IF(B100="×","",IF('(入力順➀)基本情報入力シート'!AA121="","",'(入力順➀)基本情報入力シート'!AA121))</f>
        <v/>
      </c>
      <c r="U100" s="820" t="str">
        <f>IF(B100="×","",IF(Q100="","",VLOOKUP(Q100,【参考】数式用2!$A$3:$C$36,3,FALSE)))</f>
        <v/>
      </c>
      <c r="V100" s="821" t="s">
        <v>201</v>
      </c>
      <c r="W100" s="822"/>
      <c r="X100" s="823" t="s">
        <v>202</v>
      </c>
      <c r="Y100" s="824"/>
      <c r="Z100" s="825" t="s">
        <v>203</v>
      </c>
      <c r="AA100" s="826"/>
      <c r="AB100" s="827" t="s">
        <v>202</v>
      </c>
      <c r="AC100" s="828"/>
      <c r="AD100" s="827" t="s">
        <v>204</v>
      </c>
      <c r="AE100" s="829" t="s">
        <v>205</v>
      </c>
      <c r="AF100" s="830" t="str">
        <f t="shared" si="5"/>
        <v/>
      </c>
      <c r="AG100" s="835" t="s">
        <v>206</v>
      </c>
      <c r="AH100" s="832" t="str">
        <f t="shared" si="3"/>
        <v/>
      </c>
      <c r="AI100" s="833"/>
      <c r="AJ100" s="834"/>
      <c r="AK100" s="833"/>
      <c r="AL100" s="834"/>
    </row>
    <row r="101" spans="1:38" ht="36.75" customHeight="1">
      <c r="A101" s="812">
        <f t="shared" si="4"/>
        <v>90</v>
      </c>
      <c r="B101" s="817"/>
      <c r="C101" s="813" t="str">
        <f>IF('(入力順➀)基本情報入力シート'!C122="","",'(入力順➀)基本情報入力シート'!C122)</f>
        <v/>
      </c>
      <c r="D101" s="814" t="str">
        <f>IF('(入力順➀)基本情報入力シート'!D122="","",'(入力順➀)基本情報入力シート'!D122)</f>
        <v/>
      </c>
      <c r="E101" s="814" t="str">
        <f>IF('(入力順➀)基本情報入力シート'!E122="","",'(入力順➀)基本情報入力シート'!E122)</f>
        <v/>
      </c>
      <c r="F101" s="814" t="str">
        <f>IF('(入力順➀)基本情報入力シート'!F122="","",'(入力順➀)基本情報入力シート'!F122)</f>
        <v/>
      </c>
      <c r="G101" s="814" t="str">
        <f>IF('(入力順➀)基本情報入力シート'!G122="","",'(入力順➀)基本情報入力シート'!G122)</f>
        <v/>
      </c>
      <c r="H101" s="814" t="str">
        <f>IF('(入力順➀)基本情報入力シート'!H122="","",'(入力順➀)基本情報入力シート'!H122)</f>
        <v/>
      </c>
      <c r="I101" s="814" t="str">
        <f>IF('(入力順➀)基本情報入力シート'!I122="","",'(入力順➀)基本情報入力シート'!I122)</f>
        <v/>
      </c>
      <c r="J101" s="814" t="str">
        <f>IF('(入力順➀)基本情報入力シート'!J122="","",'(入力順➀)基本情報入力シート'!J122)</f>
        <v/>
      </c>
      <c r="K101" s="814" t="str">
        <f>IF('(入力順➀)基本情報入力シート'!K122="","",'(入力順➀)基本情報入力シート'!K122)</f>
        <v/>
      </c>
      <c r="L101" s="850" t="str">
        <f>IF('(入力順➀)基本情報入力シート'!L122="","",'(入力順➀)基本情報入力シート'!L122)</f>
        <v/>
      </c>
      <c r="M101" s="815" t="str">
        <f>IF('(入力順➀)基本情報入力シート'!M122="","",'(入力順➀)基本情報入力シート'!M122)</f>
        <v/>
      </c>
      <c r="N101" s="815" t="str">
        <f>IF('(入力順➀)基本情報入力シート'!R122="","",'(入力順➀)基本情報入力シート'!R122)</f>
        <v/>
      </c>
      <c r="O101" s="815" t="str">
        <f>IF('(入力順➀)基本情報入力シート'!W122="","",'(入力順➀)基本情報入力シート'!W122)</f>
        <v/>
      </c>
      <c r="P101" s="812" t="str">
        <f>IF('(入力順➀)基本情報入力シート'!X122="","",'(入力順➀)基本情報入力シート'!X122)</f>
        <v/>
      </c>
      <c r="Q101" s="816" t="str">
        <f>IF('(入力順➀)基本情報入力シート'!Y122="","",'(入力順➀)基本情報入力シート'!Y122)</f>
        <v/>
      </c>
      <c r="R101" s="817"/>
      <c r="S101" s="818" t="str">
        <f>IF(B101="×","",IF('(入力順➀)基本情報入力シート'!AB122="","",'(入力順➀)基本情報入力シート'!AB122))</f>
        <v/>
      </c>
      <c r="T101" s="819" t="str">
        <f>IF(B101="×","",IF('(入力順➀)基本情報入力シート'!AA122="","",'(入力順➀)基本情報入力シート'!AA122))</f>
        <v/>
      </c>
      <c r="U101" s="820" t="str">
        <f>IF(B101="×","",IF(Q101="","",VLOOKUP(Q101,【参考】数式用2!$A$3:$C$36,3,FALSE)))</f>
        <v/>
      </c>
      <c r="V101" s="821" t="s">
        <v>201</v>
      </c>
      <c r="W101" s="822"/>
      <c r="X101" s="823" t="s">
        <v>202</v>
      </c>
      <c r="Y101" s="824"/>
      <c r="Z101" s="825" t="s">
        <v>203</v>
      </c>
      <c r="AA101" s="826"/>
      <c r="AB101" s="827" t="s">
        <v>202</v>
      </c>
      <c r="AC101" s="828"/>
      <c r="AD101" s="827" t="s">
        <v>204</v>
      </c>
      <c r="AE101" s="829" t="s">
        <v>205</v>
      </c>
      <c r="AF101" s="830" t="str">
        <f t="shared" si="5"/>
        <v/>
      </c>
      <c r="AG101" s="835" t="s">
        <v>206</v>
      </c>
      <c r="AH101" s="832" t="str">
        <f t="shared" si="3"/>
        <v/>
      </c>
      <c r="AI101" s="833"/>
      <c r="AJ101" s="834"/>
      <c r="AK101" s="833"/>
      <c r="AL101" s="834"/>
    </row>
    <row r="102" spans="1:38" ht="36.75" customHeight="1">
      <c r="A102" s="812">
        <f t="shared" si="4"/>
        <v>91</v>
      </c>
      <c r="B102" s="817"/>
      <c r="C102" s="813" t="str">
        <f>IF('(入力順➀)基本情報入力シート'!C123="","",'(入力順➀)基本情報入力シート'!C123)</f>
        <v/>
      </c>
      <c r="D102" s="814" t="str">
        <f>IF('(入力順➀)基本情報入力シート'!D123="","",'(入力順➀)基本情報入力シート'!D123)</f>
        <v/>
      </c>
      <c r="E102" s="814" t="str">
        <f>IF('(入力順➀)基本情報入力シート'!E123="","",'(入力順➀)基本情報入力シート'!E123)</f>
        <v/>
      </c>
      <c r="F102" s="814" t="str">
        <f>IF('(入力順➀)基本情報入力シート'!F123="","",'(入力順➀)基本情報入力シート'!F123)</f>
        <v/>
      </c>
      <c r="G102" s="814" t="str">
        <f>IF('(入力順➀)基本情報入力シート'!G123="","",'(入力順➀)基本情報入力シート'!G123)</f>
        <v/>
      </c>
      <c r="H102" s="814" t="str">
        <f>IF('(入力順➀)基本情報入力シート'!H123="","",'(入力順➀)基本情報入力シート'!H123)</f>
        <v/>
      </c>
      <c r="I102" s="814" t="str">
        <f>IF('(入力順➀)基本情報入力シート'!I123="","",'(入力順➀)基本情報入力シート'!I123)</f>
        <v/>
      </c>
      <c r="J102" s="814" t="str">
        <f>IF('(入力順➀)基本情報入力シート'!J123="","",'(入力順➀)基本情報入力シート'!J123)</f>
        <v/>
      </c>
      <c r="K102" s="814" t="str">
        <f>IF('(入力順➀)基本情報入力シート'!K123="","",'(入力順➀)基本情報入力シート'!K123)</f>
        <v/>
      </c>
      <c r="L102" s="850" t="str">
        <f>IF('(入力順➀)基本情報入力シート'!L123="","",'(入力順➀)基本情報入力シート'!L123)</f>
        <v/>
      </c>
      <c r="M102" s="815" t="str">
        <f>IF('(入力順➀)基本情報入力シート'!M123="","",'(入力順➀)基本情報入力シート'!M123)</f>
        <v/>
      </c>
      <c r="N102" s="815" t="str">
        <f>IF('(入力順➀)基本情報入力シート'!R123="","",'(入力順➀)基本情報入力シート'!R123)</f>
        <v/>
      </c>
      <c r="O102" s="815" t="str">
        <f>IF('(入力順➀)基本情報入力シート'!W123="","",'(入力順➀)基本情報入力シート'!W123)</f>
        <v/>
      </c>
      <c r="P102" s="812" t="str">
        <f>IF('(入力順➀)基本情報入力シート'!X123="","",'(入力順➀)基本情報入力シート'!X123)</f>
        <v/>
      </c>
      <c r="Q102" s="816" t="str">
        <f>IF('(入力順➀)基本情報入力シート'!Y123="","",'(入力順➀)基本情報入力シート'!Y123)</f>
        <v/>
      </c>
      <c r="R102" s="817"/>
      <c r="S102" s="818" t="str">
        <f>IF(B102="×","",IF('(入力順➀)基本情報入力シート'!AB123="","",'(入力順➀)基本情報入力シート'!AB123))</f>
        <v/>
      </c>
      <c r="T102" s="819" t="str">
        <f>IF(B102="×","",IF('(入力順➀)基本情報入力シート'!AA123="","",'(入力順➀)基本情報入力シート'!AA123))</f>
        <v/>
      </c>
      <c r="U102" s="820" t="str">
        <f>IF(B102="×","",IF(Q102="","",VLOOKUP(Q102,【参考】数式用2!$A$3:$C$36,3,FALSE)))</f>
        <v/>
      </c>
      <c r="V102" s="821" t="s">
        <v>201</v>
      </c>
      <c r="W102" s="822"/>
      <c r="X102" s="823" t="s">
        <v>202</v>
      </c>
      <c r="Y102" s="824"/>
      <c r="Z102" s="825" t="s">
        <v>203</v>
      </c>
      <c r="AA102" s="826"/>
      <c r="AB102" s="827" t="s">
        <v>202</v>
      </c>
      <c r="AC102" s="828"/>
      <c r="AD102" s="827" t="s">
        <v>204</v>
      </c>
      <c r="AE102" s="829" t="s">
        <v>205</v>
      </c>
      <c r="AF102" s="830" t="str">
        <f t="shared" si="5"/>
        <v/>
      </c>
      <c r="AG102" s="835" t="s">
        <v>206</v>
      </c>
      <c r="AH102" s="832" t="str">
        <f t="shared" si="3"/>
        <v/>
      </c>
      <c r="AI102" s="833"/>
      <c r="AJ102" s="834"/>
      <c r="AK102" s="833"/>
      <c r="AL102" s="834"/>
    </row>
    <row r="103" spans="1:38" ht="36.75" customHeight="1">
      <c r="A103" s="812">
        <f t="shared" si="4"/>
        <v>92</v>
      </c>
      <c r="B103" s="817"/>
      <c r="C103" s="813" t="str">
        <f>IF('(入力順➀)基本情報入力シート'!C124="","",'(入力順➀)基本情報入力シート'!C124)</f>
        <v/>
      </c>
      <c r="D103" s="814" t="str">
        <f>IF('(入力順➀)基本情報入力シート'!D124="","",'(入力順➀)基本情報入力シート'!D124)</f>
        <v/>
      </c>
      <c r="E103" s="814" t="str">
        <f>IF('(入力順➀)基本情報入力シート'!E124="","",'(入力順➀)基本情報入力シート'!E124)</f>
        <v/>
      </c>
      <c r="F103" s="814" t="str">
        <f>IF('(入力順➀)基本情報入力シート'!F124="","",'(入力順➀)基本情報入力シート'!F124)</f>
        <v/>
      </c>
      <c r="G103" s="814" t="str">
        <f>IF('(入力順➀)基本情報入力シート'!G124="","",'(入力順➀)基本情報入力シート'!G124)</f>
        <v/>
      </c>
      <c r="H103" s="814" t="str">
        <f>IF('(入力順➀)基本情報入力シート'!H124="","",'(入力順➀)基本情報入力シート'!H124)</f>
        <v/>
      </c>
      <c r="I103" s="814" t="str">
        <f>IF('(入力順➀)基本情報入力シート'!I124="","",'(入力順➀)基本情報入力シート'!I124)</f>
        <v/>
      </c>
      <c r="J103" s="814" t="str">
        <f>IF('(入力順➀)基本情報入力シート'!J124="","",'(入力順➀)基本情報入力シート'!J124)</f>
        <v/>
      </c>
      <c r="K103" s="814" t="str">
        <f>IF('(入力順➀)基本情報入力シート'!K124="","",'(入力順➀)基本情報入力シート'!K124)</f>
        <v/>
      </c>
      <c r="L103" s="850" t="str">
        <f>IF('(入力順➀)基本情報入力シート'!L124="","",'(入力順➀)基本情報入力シート'!L124)</f>
        <v/>
      </c>
      <c r="M103" s="815" t="str">
        <f>IF('(入力順➀)基本情報入力シート'!M124="","",'(入力順➀)基本情報入力シート'!M124)</f>
        <v/>
      </c>
      <c r="N103" s="815" t="str">
        <f>IF('(入力順➀)基本情報入力シート'!R124="","",'(入力順➀)基本情報入力シート'!R124)</f>
        <v/>
      </c>
      <c r="O103" s="815" t="str">
        <f>IF('(入力順➀)基本情報入力シート'!W124="","",'(入力順➀)基本情報入力シート'!W124)</f>
        <v/>
      </c>
      <c r="P103" s="812" t="str">
        <f>IF('(入力順➀)基本情報入力シート'!X124="","",'(入力順➀)基本情報入力シート'!X124)</f>
        <v/>
      </c>
      <c r="Q103" s="816" t="str">
        <f>IF('(入力順➀)基本情報入力シート'!Y124="","",'(入力順➀)基本情報入力シート'!Y124)</f>
        <v/>
      </c>
      <c r="R103" s="817"/>
      <c r="S103" s="818" t="str">
        <f>IF(B103="×","",IF('(入力順➀)基本情報入力シート'!AB124="","",'(入力順➀)基本情報入力シート'!AB124))</f>
        <v/>
      </c>
      <c r="T103" s="819" t="str">
        <f>IF(B103="×","",IF('(入力順➀)基本情報入力シート'!AA124="","",'(入力順➀)基本情報入力シート'!AA124))</f>
        <v/>
      </c>
      <c r="U103" s="820" t="str">
        <f>IF(B103="×","",IF(Q103="","",VLOOKUP(Q103,【参考】数式用2!$A$3:$C$36,3,FALSE)))</f>
        <v/>
      </c>
      <c r="V103" s="821" t="s">
        <v>201</v>
      </c>
      <c r="W103" s="822"/>
      <c r="X103" s="823" t="s">
        <v>202</v>
      </c>
      <c r="Y103" s="824"/>
      <c r="Z103" s="825" t="s">
        <v>203</v>
      </c>
      <c r="AA103" s="826"/>
      <c r="AB103" s="827" t="s">
        <v>202</v>
      </c>
      <c r="AC103" s="828"/>
      <c r="AD103" s="827" t="s">
        <v>204</v>
      </c>
      <c r="AE103" s="829" t="s">
        <v>205</v>
      </c>
      <c r="AF103" s="830" t="str">
        <f t="shared" si="5"/>
        <v/>
      </c>
      <c r="AG103" s="835" t="s">
        <v>206</v>
      </c>
      <c r="AH103" s="832" t="str">
        <f t="shared" si="3"/>
        <v/>
      </c>
      <c r="AI103" s="833"/>
      <c r="AJ103" s="834"/>
      <c r="AK103" s="833"/>
      <c r="AL103" s="834"/>
    </row>
    <row r="104" spans="1:38" ht="36.75" customHeight="1">
      <c r="A104" s="812">
        <f t="shared" si="4"/>
        <v>93</v>
      </c>
      <c r="B104" s="817"/>
      <c r="C104" s="813" t="str">
        <f>IF('(入力順➀)基本情報入力シート'!C125="","",'(入力順➀)基本情報入力シート'!C125)</f>
        <v/>
      </c>
      <c r="D104" s="814" t="str">
        <f>IF('(入力順➀)基本情報入力シート'!D125="","",'(入力順➀)基本情報入力シート'!D125)</f>
        <v/>
      </c>
      <c r="E104" s="814" t="str">
        <f>IF('(入力順➀)基本情報入力シート'!E125="","",'(入力順➀)基本情報入力シート'!E125)</f>
        <v/>
      </c>
      <c r="F104" s="814" t="str">
        <f>IF('(入力順➀)基本情報入力シート'!F125="","",'(入力順➀)基本情報入力シート'!F125)</f>
        <v/>
      </c>
      <c r="G104" s="814" t="str">
        <f>IF('(入力順➀)基本情報入力シート'!G125="","",'(入力順➀)基本情報入力シート'!G125)</f>
        <v/>
      </c>
      <c r="H104" s="814" t="str">
        <f>IF('(入力順➀)基本情報入力シート'!H125="","",'(入力順➀)基本情報入力シート'!H125)</f>
        <v/>
      </c>
      <c r="I104" s="814" t="str">
        <f>IF('(入力順➀)基本情報入力シート'!I125="","",'(入力順➀)基本情報入力シート'!I125)</f>
        <v/>
      </c>
      <c r="J104" s="814" t="str">
        <f>IF('(入力順➀)基本情報入力シート'!J125="","",'(入力順➀)基本情報入力シート'!J125)</f>
        <v/>
      </c>
      <c r="K104" s="814" t="str">
        <f>IF('(入力順➀)基本情報入力シート'!K125="","",'(入力順➀)基本情報入力シート'!K125)</f>
        <v/>
      </c>
      <c r="L104" s="850" t="str">
        <f>IF('(入力順➀)基本情報入力シート'!L125="","",'(入力順➀)基本情報入力シート'!L125)</f>
        <v/>
      </c>
      <c r="M104" s="815" t="str">
        <f>IF('(入力順➀)基本情報入力シート'!M125="","",'(入力順➀)基本情報入力シート'!M125)</f>
        <v/>
      </c>
      <c r="N104" s="815" t="str">
        <f>IF('(入力順➀)基本情報入力シート'!R125="","",'(入力順➀)基本情報入力シート'!R125)</f>
        <v/>
      </c>
      <c r="O104" s="815" t="str">
        <f>IF('(入力順➀)基本情報入力シート'!W125="","",'(入力順➀)基本情報入力シート'!W125)</f>
        <v/>
      </c>
      <c r="P104" s="812" t="str">
        <f>IF('(入力順➀)基本情報入力シート'!X125="","",'(入力順➀)基本情報入力シート'!X125)</f>
        <v/>
      </c>
      <c r="Q104" s="816" t="str">
        <f>IF('(入力順➀)基本情報入力シート'!Y125="","",'(入力順➀)基本情報入力シート'!Y125)</f>
        <v/>
      </c>
      <c r="R104" s="817"/>
      <c r="S104" s="818" t="str">
        <f>IF(B104="×","",IF('(入力順➀)基本情報入力シート'!AB125="","",'(入力順➀)基本情報入力シート'!AB125))</f>
        <v/>
      </c>
      <c r="T104" s="819" t="str">
        <f>IF(B104="×","",IF('(入力順➀)基本情報入力シート'!AA125="","",'(入力順➀)基本情報入力シート'!AA125))</f>
        <v/>
      </c>
      <c r="U104" s="820" t="str">
        <f>IF(B104="×","",IF(Q104="","",VLOOKUP(Q104,【参考】数式用2!$A$3:$C$36,3,FALSE)))</f>
        <v/>
      </c>
      <c r="V104" s="821" t="s">
        <v>201</v>
      </c>
      <c r="W104" s="822"/>
      <c r="X104" s="823" t="s">
        <v>202</v>
      </c>
      <c r="Y104" s="824"/>
      <c r="Z104" s="825" t="s">
        <v>203</v>
      </c>
      <c r="AA104" s="826"/>
      <c r="AB104" s="827" t="s">
        <v>202</v>
      </c>
      <c r="AC104" s="828"/>
      <c r="AD104" s="827" t="s">
        <v>204</v>
      </c>
      <c r="AE104" s="829" t="s">
        <v>205</v>
      </c>
      <c r="AF104" s="830" t="str">
        <f t="shared" si="5"/>
        <v/>
      </c>
      <c r="AG104" s="835" t="s">
        <v>206</v>
      </c>
      <c r="AH104" s="832" t="str">
        <f t="shared" si="3"/>
        <v/>
      </c>
      <c r="AI104" s="833"/>
      <c r="AJ104" s="834"/>
      <c r="AK104" s="833"/>
      <c r="AL104" s="834"/>
    </row>
    <row r="105" spans="1:38" ht="36.75" customHeight="1">
      <c r="A105" s="812">
        <f t="shared" si="4"/>
        <v>94</v>
      </c>
      <c r="B105" s="817"/>
      <c r="C105" s="813" t="str">
        <f>IF('(入力順➀)基本情報入力シート'!C126="","",'(入力順➀)基本情報入力シート'!C126)</f>
        <v/>
      </c>
      <c r="D105" s="814" t="str">
        <f>IF('(入力順➀)基本情報入力シート'!D126="","",'(入力順➀)基本情報入力シート'!D126)</f>
        <v/>
      </c>
      <c r="E105" s="814" t="str">
        <f>IF('(入力順➀)基本情報入力シート'!E126="","",'(入力順➀)基本情報入力シート'!E126)</f>
        <v/>
      </c>
      <c r="F105" s="814" t="str">
        <f>IF('(入力順➀)基本情報入力シート'!F126="","",'(入力順➀)基本情報入力シート'!F126)</f>
        <v/>
      </c>
      <c r="G105" s="814" t="str">
        <f>IF('(入力順➀)基本情報入力シート'!G126="","",'(入力順➀)基本情報入力シート'!G126)</f>
        <v/>
      </c>
      <c r="H105" s="814" t="str">
        <f>IF('(入力順➀)基本情報入力シート'!H126="","",'(入力順➀)基本情報入力シート'!H126)</f>
        <v/>
      </c>
      <c r="I105" s="814" t="str">
        <f>IF('(入力順➀)基本情報入力シート'!I126="","",'(入力順➀)基本情報入力シート'!I126)</f>
        <v/>
      </c>
      <c r="J105" s="814" t="str">
        <f>IF('(入力順➀)基本情報入力シート'!J126="","",'(入力順➀)基本情報入力シート'!J126)</f>
        <v/>
      </c>
      <c r="K105" s="814" t="str">
        <f>IF('(入力順➀)基本情報入力シート'!K126="","",'(入力順➀)基本情報入力シート'!K126)</f>
        <v/>
      </c>
      <c r="L105" s="850" t="str">
        <f>IF('(入力順➀)基本情報入力シート'!L126="","",'(入力順➀)基本情報入力シート'!L126)</f>
        <v/>
      </c>
      <c r="M105" s="815" t="str">
        <f>IF('(入力順➀)基本情報入力シート'!M126="","",'(入力順➀)基本情報入力シート'!M126)</f>
        <v/>
      </c>
      <c r="N105" s="815" t="str">
        <f>IF('(入力順➀)基本情報入力シート'!R126="","",'(入力順➀)基本情報入力シート'!R126)</f>
        <v/>
      </c>
      <c r="O105" s="815" t="str">
        <f>IF('(入力順➀)基本情報入力シート'!W126="","",'(入力順➀)基本情報入力シート'!W126)</f>
        <v/>
      </c>
      <c r="P105" s="812" t="str">
        <f>IF('(入力順➀)基本情報入力シート'!X126="","",'(入力順➀)基本情報入力シート'!X126)</f>
        <v/>
      </c>
      <c r="Q105" s="816" t="str">
        <f>IF('(入力順➀)基本情報入力シート'!Y126="","",'(入力順➀)基本情報入力シート'!Y126)</f>
        <v/>
      </c>
      <c r="R105" s="817"/>
      <c r="S105" s="818" t="str">
        <f>IF(B105="×","",IF('(入力順➀)基本情報入力シート'!AB126="","",'(入力順➀)基本情報入力シート'!AB126))</f>
        <v/>
      </c>
      <c r="T105" s="819" t="str">
        <f>IF(B105="×","",IF('(入力順➀)基本情報入力シート'!AA126="","",'(入力順➀)基本情報入力シート'!AA126))</f>
        <v/>
      </c>
      <c r="U105" s="820" t="str">
        <f>IF(B105="×","",IF(Q105="","",VLOOKUP(Q105,【参考】数式用2!$A$3:$C$36,3,FALSE)))</f>
        <v/>
      </c>
      <c r="V105" s="821" t="s">
        <v>201</v>
      </c>
      <c r="W105" s="822"/>
      <c r="X105" s="823" t="s">
        <v>202</v>
      </c>
      <c r="Y105" s="824"/>
      <c r="Z105" s="825" t="s">
        <v>203</v>
      </c>
      <c r="AA105" s="826"/>
      <c r="AB105" s="827" t="s">
        <v>202</v>
      </c>
      <c r="AC105" s="828"/>
      <c r="AD105" s="827" t="s">
        <v>204</v>
      </c>
      <c r="AE105" s="829" t="s">
        <v>205</v>
      </c>
      <c r="AF105" s="830" t="str">
        <f t="shared" si="5"/>
        <v/>
      </c>
      <c r="AG105" s="835" t="s">
        <v>206</v>
      </c>
      <c r="AH105" s="832" t="str">
        <f t="shared" si="3"/>
        <v/>
      </c>
      <c r="AI105" s="833"/>
      <c r="AJ105" s="834"/>
      <c r="AK105" s="833"/>
      <c r="AL105" s="834"/>
    </row>
    <row r="106" spans="1:38" ht="36.75" customHeight="1">
      <c r="A106" s="812">
        <f t="shared" si="4"/>
        <v>95</v>
      </c>
      <c r="B106" s="817"/>
      <c r="C106" s="813" t="str">
        <f>IF('(入力順➀)基本情報入力シート'!C127="","",'(入力順➀)基本情報入力シート'!C127)</f>
        <v/>
      </c>
      <c r="D106" s="814" t="str">
        <f>IF('(入力順➀)基本情報入力シート'!D127="","",'(入力順➀)基本情報入力シート'!D127)</f>
        <v/>
      </c>
      <c r="E106" s="814" t="str">
        <f>IF('(入力順➀)基本情報入力シート'!E127="","",'(入力順➀)基本情報入力シート'!E127)</f>
        <v/>
      </c>
      <c r="F106" s="814" t="str">
        <f>IF('(入力順➀)基本情報入力シート'!F127="","",'(入力順➀)基本情報入力シート'!F127)</f>
        <v/>
      </c>
      <c r="G106" s="814" t="str">
        <f>IF('(入力順➀)基本情報入力シート'!G127="","",'(入力順➀)基本情報入力シート'!G127)</f>
        <v/>
      </c>
      <c r="H106" s="814" t="str">
        <f>IF('(入力順➀)基本情報入力シート'!H127="","",'(入力順➀)基本情報入力シート'!H127)</f>
        <v/>
      </c>
      <c r="I106" s="814" t="str">
        <f>IF('(入力順➀)基本情報入力シート'!I127="","",'(入力順➀)基本情報入力シート'!I127)</f>
        <v/>
      </c>
      <c r="J106" s="814" t="str">
        <f>IF('(入力順➀)基本情報入力シート'!J127="","",'(入力順➀)基本情報入力シート'!J127)</f>
        <v/>
      </c>
      <c r="K106" s="814" t="str">
        <f>IF('(入力順➀)基本情報入力シート'!K127="","",'(入力順➀)基本情報入力シート'!K127)</f>
        <v/>
      </c>
      <c r="L106" s="850" t="str">
        <f>IF('(入力順➀)基本情報入力シート'!L127="","",'(入力順➀)基本情報入力シート'!L127)</f>
        <v/>
      </c>
      <c r="M106" s="815" t="str">
        <f>IF('(入力順➀)基本情報入力シート'!M127="","",'(入力順➀)基本情報入力シート'!M127)</f>
        <v/>
      </c>
      <c r="N106" s="815" t="str">
        <f>IF('(入力順➀)基本情報入力シート'!R127="","",'(入力順➀)基本情報入力シート'!R127)</f>
        <v/>
      </c>
      <c r="O106" s="815" t="str">
        <f>IF('(入力順➀)基本情報入力シート'!W127="","",'(入力順➀)基本情報入力シート'!W127)</f>
        <v/>
      </c>
      <c r="P106" s="812" t="str">
        <f>IF('(入力順➀)基本情報入力シート'!X127="","",'(入力順➀)基本情報入力シート'!X127)</f>
        <v/>
      </c>
      <c r="Q106" s="816" t="str">
        <f>IF('(入力順➀)基本情報入力シート'!Y127="","",'(入力順➀)基本情報入力シート'!Y127)</f>
        <v/>
      </c>
      <c r="R106" s="817"/>
      <c r="S106" s="818" t="str">
        <f>IF(B106="×","",IF('(入力順➀)基本情報入力シート'!AB127="","",'(入力順➀)基本情報入力シート'!AB127))</f>
        <v/>
      </c>
      <c r="T106" s="819" t="str">
        <f>IF(B106="×","",IF('(入力順➀)基本情報入力シート'!AA127="","",'(入力順➀)基本情報入力シート'!AA127))</f>
        <v/>
      </c>
      <c r="U106" s="820" t="str">
        <f>IF(B106="×","",IF(Q106="","",VLOOKUP(Q106,【参考】数式用2!$A$3:$C$36,3,FALSE)))</f>
        <v/>
      </c>
      <c r="V106" s="821" t="s">
        <v>201</v>
      </c>
      <c r="W106" s="822"/>
      <c r="X106" s="823" t="s">
        <v>202</v>
      </c>
      <c r="Y106" s="824"/>
      <c r="Z106" s="825" t="s">
        <v>203</v>
      </c>
      <c r="AA106" s="826"/>
      <c r="AB106" s="827" t="s">
        <v>202</v>
      </c>
      <c r="AC106" s="828"/>
      <c r="AD106" s="827" t="s">
        <v>204</v>
      </c>
      <c r="AE106" s="829" t="s">
        <v>205</v>
      </c>
      <c r="AF106" s="830" t="str">
        <f t="shared" si="5"/>
        <v/>
      </c>
      <c r="AG106" s="835" t="s">
        <v>206</v>
      </c>
      <c r="AH106" s="832" t="str">
        <f t="shared" si="3"/>
        <v/>
      </c>
      <c r="AI106" s="833"/>
      <c r="AJ106" s="834"/>
      <c r="AK106" s="833"/>
      <c r="AL106" s="834"/>
    </row>
    <row r="107" spans="1:38" ht="36.75" customHeight="1">
      <c r="A107" s="812">
        <f t="shared" si="4"/>
        <v>96</v>
      </c>
      <c r="B107" s="817"/>
      <c r="C107" s="813" t="str">
        <f>IF('(入力順➀)基本情報入力シート'!C128="","",'(入力順➀)基本情報入力シート'!C128)</f>
        <v/>
      </c>
      <c r="D107" s="814" t="str">
        <f>IF('(入力順➀)基本情報入力シート'!D128="","",'(入力順➀)基本情報入力シート'!D128)</f>
        <v/>
      </c>
      <c r="E107" s="814" t="str">
        <f>IF('(入力順➀)基本情報入力シート'!E128="","",'(入力順➀)基本情報入力シート'!E128)</f>
        <v/>
      </c>
      <c r="F107" s="814" t="str">
        <f>IF('(入力順➀)基本情報入力シート'!F128="","",'(入力順➀)基本情報入力シート'!F128)</f>
        <v/>
      </c>
      <c r="G107" s="814" t="str">
        <f>IF('(入力順➀)基本情報入力シート'!G128="","",'(入力順➀)基本情報入力シート'!G128)</f>
        <v/>
      </c>
      <c r="H107" s="814" t="str">
        <f>IF('(入力順➀)基本情報入力シート'!H128="","",'(入力順➀)基本情報入力シート'!H128)</f>
        <v/>
      </c>
      <c r="I107" s="814" t="str">
        <f>IF('(入力順➀)基本情報入力シート'!I128="","",'(入力順➀)基本情報入力シート'!I128)</f>
        <v/>
      </c>
      <c r="J107" s="814" t="str">
        <f>IF('(入力順➀)基本情報入力シート'!J128="","",'(入力順➀)基本情報入力シート'!J128)</f>
        <v/>
      </c>
      <c r="K107" s="814" t="str">
        <f>IF('(入力順➀)基本情報入力シート'!K128="","",'(入力順➀)基本情報入力シート'!K128)</f>
        <v/>
      </c>
      <c r="L107" s="850" t="str">
        <f>IF('(入力順➀)基本情報入力シート'!L128="","",'(入力順➀)基本情報入力シート'!L128)</f>
        <v/>
      </c>
      <c r="M107" s="815" t="str">
        <f>IF('(入力順➀)基本情報入力シート'!M128="","",'(入力順➀)基本情報入力シート'!M128)</f>
        <v/>
      </c>
      <c r="N107" s="815" t="str">
        <f>IF('(入力順➀)基本情報入力シート'!R128="","",'(入力順➀)基本情報入力シート'!R128)</f>
        <v/>
      </c>
      <c r="O107" s="815" t="str">
        <f>IF('(入力順➀)基本情報入力シート'!W128="","",'(入力順➀)基本情報入力シート'!W128)</f>
        <v/>
      </c>
      <c r="P107" s="812" t="str">
        <f>IF('(入力順➀)基本情報入力シート'!X128="","",'(入力順➀)基本情報入力シート'!X128)</f>
        <v/>
      </c>
      <c r="Q107" s="816" t="str">
        <f>IF('(入力順➀)基本情報入力シート'!Y128="","",'(入力順➀)基本情報入力シート'!Y128)</f>
        <v/>
      </c>
      <c r="R107" s="817"/>
      <c r="S107" s="818" t="str">
        <f>IF(B107="×","",IF('(入力順➀)基本情報入力シート'!AB128="","",'(入力順➀)基本情報入力シート'!AB128))</f>
        <v/>
      </c>
      <c r="T107" s="819" t="str">
        <f>IF(B107="×","",IF('(入力順➀)基本情報入力シート'!AA128="","",'(入力順➀)基本情報入力シート'!AA128))</f>
        <v/>
      </c>
      <c r="U107" s="820" t="str">
        <f>IF(B107="×","",IF(Q107="","",VLOOKUP(Q107,【参考】数式用2!$A$3:$C$36,3,FALSE)))</f>
        <v/>
      </c>
      <c r="V107" s="821" t="s">
        <v>201</v>
      </c>
      <c r="W107" s="822"/>
      <c r="X107" s="823" t="s">
        <v>202</v>
      </c>
      <c r="Y107" s="824"/>
      <c r="Z107" s="825" t="s">
        <v>203</v>
      </c>
      <c r="AA107" s="826"/>
      <c r="AB107" s="827" t="s">
        <v>202</v>
      </c>
      <c r="AC107" s="828"/>
      <c r="AD107" s="827" t="s">
        <v>204</v>
      </c>
      <c r="AE107" s="829" t="s">
        <v>205</v>
      </c>
      <c r="AF107" s="830" t="str">
        <f t="shared" si="5"/>
        <v/>
      </c>
      <c r="AG107" s="835" t="s">
        <v>206</v>
      </c>
      <c r="AH107" s="832" t="str">
        <f t="shared" si="3"/>
        <v/>
      </c>
      <c r="AI107" s="833"/>
      <c r="AJ107" s="834"/>
      <c r="AK107" s="833"/>
      <c r="AL107" s="834"/>
    </row>
    <row r="108" spans="1:38" ht="36.75" customHeight="1">
      <c r="A108" s="812">
        <f t="shared" si="4"/>
        <v>97</v>
      </c>
      <c r="B108" s="817"/>
      <c r="C108" s="813" t="str">
        <f>IF('(入力順➀)基本情報入力シート'!C129="","",'(入力順➀)基本情報入力シート'!C129)</f>
        <v/>
      </c>
      <c r="D108" s="814" t="str">
        <f>IF('(入力順➀)基本情報入力シート'!D129="","",'(入力順➀)基本情報入力シート'!D129)</f>
        <v/>
      </c>
      <c r="E108" s="814" t="str">
        <f>IF('(入力順➀)基本情報入力シート'!E129="","",'(入力順➀)基本情報入力シート'!E129)</f>
        <v/>
      </c>
      <c r="F108" s="814" t="str">
        <f>IF('(入力順➀)基本情報入力シート'!F129="","",'(入力順➀)基本情報入力シート'!F129)</f>
        <v/>
      </c>
      <c r="G108" s="814" t="str">
        <f>IF('(入力順➀)基本情報入力シート'!G129="","",'(入力順➀)基本情報入力シート'!G129)</f>
        <v/>
      </c>
      <c r="H108" s="814" t="str">
        <f>IF('(入力順➀)基本情報入力シート'!H129="","",'(入力順➀)基本情報入力シート'!H129)</f>
        <v/>
      </c>
      <c r="I108" s="814" t="str">
        <f>IF('(入力順➀)基本情報入力シート'!I129="","",'(入力順➀)基本情報入力シート'!I129)</f>
        <v/>
      </c>
      <c r="J108" s="814" t="str">
        <f>IF('(入力順➀)基本情報入力シート'!J129="","",'(入力順➀)基本情報入力シート'!J129)</f>
        <v/>
      </c>
      <c r="K108" s="814" t="str">
        <f>IF('(入力順➀)基本情報入力シート'!K129="","",'(入力順➀)基本情報入力シート'!K129)</f>
        <v/>
      </c>
      <c r="L108" s="850" t="str">
        <f>IF('(入力順➀)基本情報入力シート'!L129="","",'(入力順➀)基本情報入力シート'!L129)</f>
        <v/>
      </c>
      <c r="M108" s="815" t="str">
        <f>IF('(入力順➀)基本情報入力シート'!M129="","",'(入力順➀)基本情報入力シート'!M129)</f>
        <v/>
      </c>
      <c r="N108" s="815" t="str">
        <f>IF('(入力順➀)基本情報入力シート'!R129="","",'(入力順➀)基本情報入力シート'!R129)</f>
        <v/>
      </c>
      <c r="O108" s="815" t="str">
        <f>IF('(入力順➀)基本情報入力シート'!W129="","",'(入力順➀)基本情報入力シート'!W129)</f>
        <v/>
      </c>
      <c r="P108" s="812" t="str">
        <f>IF('(入力順➀)基本情報入力シート'!X129="","",'(入力順➀)基本情報入力シート'!X129)</f>
        <v/>
      </c>
      <c r="Q108" s="816" t="str">
        <f>IF('(入力順➀)基本情報入力シート'!Y129="","",'(入力順➀)基本情報入力シート'!Y129)</f>
        <v/>
      </c>
      <c r="R108" s="817"/>
      <c r="S108" s="818" t="str">
        <f>IF(B108="×","",IF('(入力順➀)基本情報入力シート'!AB129="","",'(入力順➀)基本情報入力シート'!AB129))</f>
        <v/>
      </c>
      <c r="T108" s="819" t="str">
        <f>IF(B108="×","",IF('(入力順➀)基本情報入力シート'!AA129="","",'(入力順➀)基本情報入力シート'!AA129))</f>
        <v/>
      </c>
      <c r="U108" s="820" t="str">
        <f>IF(B108="×","",IF(Q108="","",VLOOKUP(Q108,【参考】数式用2!$A$3:$C$36,3,FALSE)))</f>
        <v/>
      </c>
      <c r="V108" s="821" t="s">
        <v>201</v>
      </c>
      <c r="W108" s="822"/>
      <c r="X108" s="823" t="s">
        <v>202</v>
      </c>
      <c r="Y108" s="824"/>
      <c r="Z108" s="825" t="s">
        <v>203</v>
      </c>
      <c r="AA108" s="826"/>
      <c r="AB108" s="827" t="s">
        <v>202</v>
      </c>
      <c r="AC108" s="828"/>
      <c r="AD108" s="827" t="s">
        <v>204</v>
      </c>
      <c r="AE108" s="829" t="s">
        <v>205</v>
      </c>
      <c r="AF108" s="830" t="str">
        <f t="shared" si="5"/>
        <v/>
      </c>
      <c r="AG108" s="835" t="s">
        <v>206</v>
      </c>
      <c r="AH108" s="832" t="str">
        <f t="shared" si="3"/>
        <v/>
      </c>
      <c r="AI108" s="833"/>
      <c r="AJ108" s="834"/>
      <c r="AK108" s="833"/>
      <c r="AL108" s="834"/>
    </row>
    <row r="109" spans="1:38" ht="36.75" customHeight="1">
      <c r="A109" s="812">
        <f t="shared" si="4"/>
        <v>98</v>
      </c>
      <c r="B109" s="817"/>
      <c r="C109" s="813" t="str">
        <f>IF('(入力順➀)基本情報入力シート'!C130="","",'(入力順➀)基本情報入力シート'!C130)</f>
        <v/>
      </c>
      <c r="D109" s="814" t="str">
        <f>IF('(入力順➀)基本情報入力シート'!D130="","",'(入力順➀)基本情報入力シート'!D130)</f>
        <v/>
      </c>
      <c r="E109" s="814" t="str">
        <f>IF('(入力順➀)基本情報入力シート'!E130="","",'(入力順➀)基本情報入力シート'!E130)</f>
        <v/>
      </c>
      <c r="F109" s="814" t="str">
        <f>IF('(入力順➀)基本情報入力シート'!F130="","",'(入力順➀)基本情報入力シート'!F130)</f>
        <v/>
      </c>
      <c r="G109" s="814" t="str">
        <f>IF('(入力順➀)基本情報入力シート'!G130="","",'(入力順➀)基本情報入力シート'!G130)</f>
        <v/>
      </c>
      <c r="H109" s="814" t="str">
        <f>IF('(入力順➀)基本情報入力シート'!H130="","",'(入力順➀)基本情報入力シート'!H130)</f>
        <v/>
      </c>
      <c r="I109" s="814" t="str">
        <f>IF('(入力順➀)基本情報入力シート'!I130="","",'(入力順➀)基本情報入力シート'!I130)</f>
        <v/>
      </c>
      <c r="J109" s="814" t="str">
        <f>IF('(入力順➀)基本情報入力シート'!J130="","",'(入力順➀)基本情報入力シート'!J130)</f>
        <v/>
      </c>
      <c r="K109" s="814" t="str">
        <f>IF('(入力順➀)基本情報入力シート'!K130="","",'(入力順➀)基本情報入力シート'!K130)</f>
        <v/>
      </c>
      <c r="L109" s="850" t="str">
        <f>IF('(入力順➀)基本情報入力シート'!L130="","",'(入力順➀)基本情報入力シート'!L130)</f>
        <v/>
      </c>
      <c r="M109" s="815" t="str">
        <f>IF('(入力順➀)基本情報入力シート'!M130="","",'(入力順➀)基本情報入力シート'!M130)</f>
        <v/>
      </c>
      <c r="N109" s="815" t="str">
        <f>IF('(入力順➀)基本情報入力シート'!R130="","",'(入力順➀)基本情報入力シート'!R130)</f>
        <v/>
      </c>
      <c r="O109" s="815" t="str">
        <f>IF('(入力順➀)基本情報入力シート'!W130="","",'(入力順➀)基本情報入力シート'!W130)</f>
        <v/>
      </c>
      <c r="P109" s="812" t="str">
        <f>IF('(入力順➀)基本情報入力シート'!X130="","",'(入力順➀)基本情報入力シート'!X130)</f>
        <v/>
      </c>
      <c r="Q109" s="816" t="str">
        <f>IF('(入力順➀)基本情報入力シート'!Y130="","",'(入力順➀)基本情報入力シート'!Y130)</f>
        <v/>
      </c>
      <c r="R109" s="817"/>
      <c r="S109" s="818" t="str">
        <f>IF(B109="×","",IF('(入力順➀)基本情報入力シート'!AB130="","",'(入力順➀)基本情報入力シート'!AB130))</f>
        <v/>
      </c>
      <c r="T109" s="819" t="str">
        <f>IF(B109="×","",IF('(入力順➀)基本情報入力シート'!AA130="","",'(入力順➀)基本情報入力シート'!AA130))</f>
        <v/>
      </c>
      <c r="U109" s="820" t="str">
        <f>IF(B109="×","",IF(Q109="","",VLOOKUP(Q109,【参考】数式用2!$A$3:$C$36,3,FALSE)))</f>
        <v/>
      </c>
      <c r="V109" s="821" t="s">
        <v>201</v>
      </c>
      <c r="W109" s="822"/>
      <c r="X109" s="823" t="s">
        <v>202</v>
      </c>
      <c r="Y109" s="824"/>
      <c r="Z109" s="825" t="s">
        <v>203</v>
      </c>
      <c r="AA109" s="826"/>
      <c r="AB109" s="827" t="s">
        <v>202</v>
      </c>
      <c r="AC109" s="828"/>
      <c r="AD109" s="827" t="s">
        <v>204</v>
      </c>
      <c r="AE109" s="829" t="s">
        <v>205</v>
      </c>
      <c r="AF109" s="830" t="str">
        <f t="shared" si="5"/>
        <v/>
      </c>
      <c r="AG109" s="835" t="s">
        <v>206</v>
      </c>
      <c r="AH109" s="832" t="str">
        <f t="shared" si="3"/>
        <v/>
      </c>
      <c r="AI109" s="833"/>
      <c r="AJ109" s="834"/>
      <c r="AK109" s="833"/>
      <c r="AL109" s="834"/>
    </row>
    <row r="110" spans="1:38" ht="36.75" customHeight="1">
      <c r="A110" s="812">
        <f t="shared" si="4"/>
        <v>99</v>
      </c>
      <c r="B110" s="817"/>
      <c r="C110" s="813" t="str">
        <f>IF('(入力順➀)基本情報入力シート'!C131="","",'(入力順➀)基本情報入力シート'!C131)</f>
        <v/>
      </c>
      <c r="D110" s="814" t="str">
        <f>IF('(入力順➀)基本情報入力シート'!D131="","",'(入力順➀)基本情報入力シート'!D131)</f>
        <v/>
      </c>
      <c r="E110" s="814" t="str">
        <f>IF('(入力順➀)基本情報入力シート'!E131="","",'(入力順➀)基本情報入力シート'!E131)</f>
        <v/>
      </c>
      <c r="F110" s="814" t="str">
        <f>IF('(入力順➀)基本情報入力シート'!F131="","",'(入力順➀)基本情報入力シート'!F131)</f>
        <v/>
      </c>
      <c r="G110" s="814" t="str">
        <f>IF('(入力順➀)基本情報入力シート'!G131="","",'(入力順➀)基本情報入力シート'!G131)</f>
        <v/>
      </c>
      <c r="H110" s="814" t="str">
        <f>IF('(入力順➀)基本情報入力シート'!H131="","",'(入力順➀)基本情報入力シート'!H131)</f>
        <v/>
      </c>
      <c r="I110" s="814" t="str">
        <f>IF('(入力順➀)基本情報入力シート'!I131="","",'(入力順➀)基本情報入力シート'!I131)</f>
        <v/>
      </c>
      <c r="J110" s="814" t="str">
        <f>IF('(入力順➀)基本情報入力シート'!J131="","",'(入力順➀)基本情報入力シート'!J131)</f>
        <v/>
      </c>
      <c r="K110" s="814" t="str">
        <f>IF('(入力順➀)基本情報入力シート'!K131="","",'(入力順➀)基本情報入力シート'!K131)</f>
        <v/>
      </c>
      <c r="L110" s="850" t="str">
        <f>IF('(入力順➀)基本情報入力シート'!L131="","",'(入力順➀)基本情報入力シート'!L131)</f>
        <v/>
      </c>
      <c r="M110" s="815" t="str">
        <f>IF('(入力順➀)基本情報入力シート'!M131="","",'(入力順➀)基本情報入力シート'!M131)</f>
        <v/>
      </c>
      <c r="N110" s="815" t="str">
        <f>IF('(入力順➀)基本情報入力シート'!R131="","",'(入力順➀)基本情報入力シート'!R131)</f>
        <v/>
      </c>
      <c r="O110" s="815" t="str">
        <f>IF('(入力順➀)基本情報入力シート'!W131="","",'(入力順➀)基本情報入力シート'!W131)</f>
        <v/>
      </c>
      <c r="P110" s="812" t="str">
        <f>IF('(入力順➀)基本情報入力シート'!X131="","",'(入力順➀)基本情報入力シート'!X131)</f>
        <v/>
      </c>
      <c r="Q110" s="816" t="str">
        <f>IF('(入力順➀)基本情報入力シート'!Y131="","",'(入力順➀)基本情報入力シート'!Y131)</f>
        <v/>
      </c>
      <c r="R110" s="817"/>
      <c r="S110" s="818" t="str">
        <f>IF(B110="×","",IF('(入力順➀)基本情報入力シート'!AB131="","",'(入力順➀)基本情報入力シート'!AB131))</f>
        <v/>
      </c>
      <c r="T110" s="819" t="str">
        <f>IF(B110="×","",IF('(入力順➀)基本情報入力シート'!AA131="","",'(入力順➀)基本情報入力シート'!AA131))</f>
        <v/>
      </c>
      <c r="U110" s="820" t="str">
        <f>IF(B110="×","",IF(Q110="","",VLOOKUP(Q110,【参考】数式用2!$A$3:$C$36,3,FALSE)))</f>
        <v/>
      </c>
      <c r="V110" s="821" t="s">
        <v>201</v>
      </c>
      <c r="W110" s="822"/>
      <c r="X110" s="823" t="s">
        <v>202</v>
      </c>
      <c r="Y110" s="824"/>
      <c r="Z110" s="825" t="s">
        <v>203</v>
      </c>
      <c r="AA110" s="826"/>
      <c r="AB110" s="827" t="s">
        <v>202</v>
      </c>
      <c r="AC110" s="828"/>
      <c r="AD110" s="827" t="s">
        <v>204</v>
      </c>
      <c r="AE110" s="829" t="s">
        <v>205</v>
      </c>
      <c r="AF110" s="830" t="str">
        <f t="shared" si="5"/>
        <v/>
      </c>
      <c r="AG110" s="835" t="s">
        <v>206</v>
      </c>
      <c r="AH110" s="832" t="str">
        <f t="shared" si="3"/>
        <v/>
      </c>
      <c r="AI110" s="833"/>
      <c r="AJ110" s="834"/>
      <c r="AK110" s="833"/>
      <c r="AL110" s="834"/>
    </row>
    <row r="111" spans="1:38" ht="36.75" customHeight="1">
      <c r="A111" s="812">
        <f t="shared" si="4"/>
        <v>100</v>
      </c>
      <c r="B111" s="817"/>
      <c r="C111" s="813" t="str">
        <f>IF('(入力順➀)基本情報入力シート'!C132="","",'(入力順➀)基本情報入力シート'!C132)</f>
        <v/>
      </c>
      <c r="D111" s="814" t="str">
        <f>IF('(入力順➀)基本情報入力シート'!D132="","",'(入力順➀)基本情報入力シート'!D132)</f>
        <v/>
      </c>
      <c r="E111" s="814" t="str">
        <f>IF('(入力順➀)基本情報入力シート'!E132="","",'(入力順➀)基本情報入力シート'!E132)</f>
        <v/>
      </c>
      <c r="F111" s="814" t="str">
        <f>IF('(入力順➀)基本情報入力シート'!F132="","",'(入力順➀)基本情報入力シート'!F132)</f>
        <v/>
      </c>
      <c r="G111" s="814" t="str">
        <f>IF('(入力順➀)基本情報入力シート'!G132="","",'(入力順➀)基本情報入力シート'!G132)</f>
        <v/>
      </c>
      <c r="H111" s="814" t="str">
        <f>IF('(入力順➀)基本情報入力シート'!H132="","",'(入力順➀)基本情報入力シート'!H132)</f>
        <v/>
      </c>
      <c r="I111" s="814" t="str">
        <f>IF('(入力順➀)基本情報入力シート'!I132="","",'(入力順➀)基本情報入力シート'!I132)</f>
        <v/>
      </c>
      <c r="J111" s="814" t="str">
        <f>IF('(入力順➀)基本情報入力シート'!J132="","",'(入力順➀)基本情報入力シート'!J132)</f>
        <v/>
      </c>
      <c r="K111" s="814" t="str">
        <f>IF('(入力順➀)基本情報入力シート'!K132="","",'(入力順➀)基本情報入力シート'!K132)</f>
        <v/>
      </c>
      <c r="L111" s="850" t="str">
        <f>IF('(入力順➀)基本情報入力シート'!L132="","",'(入力順➀)基本情報入力シート'!L132)</f>
        <v/>
      </c>
      <c r="M111" s="815" t="str">
        <f>IF('(入力順➀)基本情報入力シート'!M132="","",'(入力順➀)基本情報入力シート'!M132)</f>
        <v/>
      </c>
      <c r="N111" s="815" t="str">
        <f>IF('(入力順➀)基本情報入力シート'!R132="","",'(入力順➀)基本情報入力シート'!R132)</f>
        <v/>
      </c>
      <c r="O111" s="815" t="str">
        <f>IF('(入力順➀)基本情報入力シート'!W132="","",'(入力順➀)基本情報入力シート'!W132)</f>
        <v/>
      </c>
      <c r="P111" s="812" t="str">
        <f>IF('(入力順➀)基本情報入力シート'!X132="","",'(入力順➀)基本情報入力シート'!X132)</f>
        <v/>
      </c>
      <c r="Q111" s="816" t="str">
        <f>IF('(入力順➀)基本情報入力シート'!Y132="","",'(入力順➀)基本情報入力シート'!Y132)</f>
        <v/>
      </c>
      <c r="R111" s="817"/>
      <c r="S111" s="818" t="str">
        <f>IF(B111="×","",IF('(入力順➀)基本情報入力シート'!AB132="","",'(入力順➀)基本情報入力シート'!AB132))</f>
        <v/>
      </c>
      <c r="T111" s="819" t="str">
        <f>IF(B111="×","",IF('(入力順➀)基本情報入力シート'!AA132="","",'(入力順➀)基本情報入力シート'!AA132))</f>
        <v/>
      </c>
      <c r="U111" s="820" t="str">
        <f>IF(B111="×","",IF(Q111="","",VLOOKUP(Q111,【参考】数式用2!$A$3:$C$36,3,FALSE)))</f>
        <v/>
      </c>
      <c r="V111" s="821" t="s">
        <v>201</v>
      </c>
      <c r="W111" s="822"/>
      <c r="X111" s="823" t="s">
        <v>202</v>
      </c>
      <c r="Y111" s="824"/>
      <c r="Z111" s="825" t="s">
        <v>203</v>
      </c>
      <c r="AA111" s="826"/>
      <c r="AB111" s="827" t="s">
        <v>202</v>
      </c>
      <c r="AC111" s="828"/>
      <c r="AD111" s="827" t="s">
        <v>204</v>
      </c>
      <c r="AE111" s="829" t="s">
        <v>205</v>
      </c>
      <c r="AF111" s="830" t="str">
        <f t="shared" si="5"/>
        <v/>
      </c>
      <c r="AG111" s="835" t="s">
        <v>206</v>
      </c>
      <c r="AH111" s="832" t="str">
        <f t="shared" si="3"/>
        <v/>
      </c>
      <c r="AI111" s="833"/>
      <c r="AJ111" s="834"/>
      <c r="AK111" s="833"/>
      <c r="AL111" s="834"/>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 sqref="A2:B4"/>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508</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509</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510</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511</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512</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513</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514</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515</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516</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517</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55" t="s">
        <v>405</v>
      </c>
      <c r="K27" s="656" t="s">
        <v>406</v>
      </c>
      <c r="L27" s="657"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58" t="s">
        <v>410</v>
      </c>
      <c r="K28" s="659" t="s">
        <v>412</v>
      </c>
      <c r="L28" s="660" t="s">
        <v>411</v>
      </c>
      <c r="M28" s="3" t="s">
        <v>259</v>
      </c>
    </row>
    <row r="29" spans="1:13" s="3" customFormat="1" ht="18" customHeight="1">
      <c r="A29" s="1534" t="s">
        <v>498</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499</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500</v>
      </c>
      <c r="B31" s="1535"/>
      <c r="C31" s="13">
        <v>8.2000000000000003E-2</v>
      </c>
      <c r="D31" s="7">
        <v>0.06</v>
      </c>
      <c r="E31" s="11">
        <v>3.3000000000000002E-2</v>
      </c>
      <c r="F31" s="4">
        <v>0</v>
      </c>
      <c r="G31" s="4">
        <v>0</v>
      </c>
      <c r="H31" s="13">
        <v>1.7999999999999999E-2</v>
      </c>
      <c r="I31" s="8">
        <v>1.2E-2</v>
      </c>
      <c r="J31" s="11" t="s">
        <v>362</v>
      </c>
      <c r="K31" s="44" t="s">
        <v>361</v>
      </c>
      <c r="L31" s="8" t="s">
        <v>518</v>
      </c>
      <c r="M31" s="3" t="s">
        <v>259</v>
      </c>
    </row>
    <row r="32" spans="1:13" s="3" customFormat="1" ht="18" customHeight="1">
      <c r="A32" s="1534" t="s">
        <v>501</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502</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503</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504</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505</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506</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507</v>
      </c>
      <c r="B38" s="1537"/>
      <c r="C38" s="14">
        <v>2.5999999999999999E-2</v>
      </c>
      <c r="D38" s="9">
        <v>1.9E-2</v>
      </c>
      <c r="E38" s="12">
        <v>0.01</v>
      </c>
      <c r="F38" s="5">
        <v>0</v>
      </c>
      <c r="G38" s="862">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G4" sqref="G4"/>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58" t="s">
        <v>448</v>
      </c>
      <c r="E2" s="1549" t="s">
        <v>95</v>
      </c>
      <c r="F2" s="1550"/>
      <c r="G2" s="1550"/>
    </row>
    <row r="3" spans="1:7" ht="18" customHeight="1">
      <c r="A3" s="780" t="s">
        <v>31</v>
      </c>
      <c r="B3" s="781"/>
      <c r="C3" s="859">
        <v>2.1000000000000001E-2</v>
      </c>
      <c r="E3" s="1556" t="s">
        <v>449</v>
      </c>
      <c r="F3" s="1558"/>
      <c r="G3" s="1558"/>
    </row>
    <row r="4" spans="1:7" ht="18" customHeight="1">
      <c r="A4" s="782" t="s">
        <v>21</v>
      </c>
      <c r="B4" s="781"/>
      <c r="C4" s="859">
        <v>2.1000000000000001E-2</v>
      </c>
      <c r="E4" s="664" t="s">
        <v>88</v>
      </c>
      <c r="F4" s="665" t="s">
        <v>89</v>
      </c>
      <c r="G4" s="665" t="s">
        <v>90</v>
      </c>
    </row>
    <row r="5" spans="1:7" ht="18" customHeight="1">
      <c r="A5" s="782" t="s">
        <v>336</v>
      </c>
      <c r="B5" s="781"/>
      <c r="C5" s="859">
        <v>2.1000000000000001E-2</v>
      </c>
    </row>
    <row r="6" spans="1:7" ht="18" customHeight="1">
      <c r="A6" s="782" t="s">
        <v>508</v>
      </c>
      <c r="B6" s="781"/>
      <c r="C6" s="859">
        <v>0.01</v>
      </c>
    </row>
    <row r="7" spans="1:7" ht="18" customHeight="1">
      <c r="A7" s="782" t="s">
        <v>32</v>
      </c>
      <c r="B7" s="781"/>
      <c r="C7" s="859">
        <v>0.01</v>
      </c>
    </row>
    <row r="8" spans="1:7" ht="18" customHeight="1">
      <c r="A8" s="782" t="s">
        <v>22</v>
      </c>
      <c r="B8" s="781"/>
      <c r="C8" s="859">
        <v>0.01</v>
      </c>
    </row>
    <row r="9" spans="1:7" ht="18" customHeight="1">
      <c r="A9" s="782" t="s">
        <v>509</v>
      </c>
      <c r="B9" s="781"/>
      <c r="C9" s="859">
        <v>8.9999999999999993E-3</v>
      </c>
    </row>
    <row r="10" spans="1:7" ht="18" customHeight="1">
      <c r="A10" s="782" t="s">
        <v>510</v>
      </c>
      <c r="B10" s="781"/>
      <c r="C10" s="859">
        <v>1.4E-2</v>
      </c>
    </row>
    <row r="11" spans="1:7" ht="18" customHeight="1">
      <c r="A11" s="782" t="s">
        <v>23</v>
      </c>
      <c r="B11" s="781"/>
      <c r="C11" s="859">
        <v>1.4E-2</v>
      </c>
    </row>
    <row r="12" spans="1:7" ht="18" customHeight="1">
      <c r="A12" s="782" t="s">
        <v>511</v>
      </c>
      <c r="B12" s="781"/>
      <c r="C12" s="859">
        <v>2.1000000000000001E-2</v>
      </c>
    </row>
    <row r="13" spans="1:7" ht="18" customHeight="1">
      <c r="A13" s="782" t="s">
        <v>512</v>
      </c>
      <c r="B13" s="781"/>
      <c r="C13" s="859">
        <v>1.6E-2</v>
      </c>
    </row>
    <row r="14" spans="1:7" ht="18" customHeight="1">
      <c r="A14" s="782" t="s">
        <v>25</v>
      </c>
      <c r="B14" s="781"/>
      <c r="C14" s="859">
        <v>1.6E-2</v>
      </c>
    </row>
    <row r="15" spans="1:7" ht="18" customHeight="1">
      <c r="A15" s="782" t="s">
        <v>513</v>
      </c>
      <c r="B15" s="781"/>
      <c r="C15" s="859">
        <v>0.02</v>
      </c>
    </row>
    <row r="16" spans="1:7" ht="18" customHeight="1">
      <c r="A16" s="782" t="s">
        <v>26</v>
      </c>
      <c r="B16" s="781"/>
      <c r="C16" s="859">
        <v>1.4E-2</v>
      </c>
    </row>
    <row r="17" spans="1:3" ht="18" customHeight="1">
      <c r="A17" s="782" t="s">
        <v>24</v>
      </c>
      <c r="B17" s="781"/>
      <c r="C17" s="859">
        <v>1.4E-2</v>
      </c>
    </row>
    <row r="18" spans="1:3" ht="18" customHeight="1">
      <c r="A18" s="782" t="s">
        <v>514</v>
      </c>
      <c r="B18" s="781"/>
      <c r="C18" s="859">
        <v>1.4E-2</v>
      </c>
    </row>
    <row r="19" spans="1:3" ht="18" customHeight="1">
      <c r="A19" s="782" t="s">
        <v>27</v>
      </c>
      <c r="B19" s="781"/>
      <c r="C19" s="859">
        <v>8.0000000000000002E-3</v>
      </c>
    </row>
    <row r="20" spans="1:3" ht="18" customHeight="1">
      <c r="A20" s="782" t="s">
        <v>515</v>
      </c>
      <c r="B20" s="781"/>
      <c r="C20" s="859">
        <v>8.0000000000000002E-3</v>
      </c>
    </row>
    <row r="21" spans="1:3" ht="18" customHeight="1">
      <c r="A21" s="782" t="s">
        <v>28</v>
      </c>
      <c r="B21" s="781"/>
      <c r="C21" s="859">
        <v>5.0000000000000001E-3</v>
      </c>
    </row>
    <row r="22" spans="1:3" ht="18" customHeight="1">
      <c r="A22" s="782" t="s">
        <v>516</v>
      </c>
      <c r="B22" s="781"/>
      <c r="C22" s="859">
        <v>5.0000000000000001E-3</v>
      </c>
    </row>
    <row r="23" spans="1:3" ht="18" customHeight="1">
      <c r="A23" s="782" t="s">
        <v>33</v>
      </c>
      <c r="B23" s="781"/>
      <c r="C23" s="859">
        <v>5.0000000000000001E-3</v>
      </c>
    </row>
    <row r="24" spans="1:3" ht="18" customHeight="1" thickBot="1">
      <c r="A24" s="783" t="s">
        <v>517</v>
      </c>
      <c r="B24" s="784"/>
      <c r="C24" s="859">
        <v>5.0000000000000001E-3</v>
      </c>
    </row>
    <row r="25" spans="1:3" ht="18" customHeight="1">
      <c r="A25" s="785" t="s">
        <v>445</v>
      </c>
      <c r="B25" s="786"/>
      <c r="C25" s="860">
        <v>2.1000000000000001E-2</v>
      </c>
    </row>
    <row r="26" spans="1:3" ht="18" customHeight="1" thickBot="1">
      <c r="A26" s="783" t="s">
        <v>446</v>
      </c>
      <c r="B26" s="784"/>
      <c r="C26" s="861">
        <v>0.01</v>
      </c>
    </row>
    <row r="27" spans="1:3" ht="18" customHeight="1">
      <c r="A27" s="782" t="s">
        <v>498</v>
      </c>
      <c r="B27" s="781"/>
      <c r="C27" s="859">
        <v>0.01</v>
      </c>
    </row>
    <row r="28" spans="1:3" ht="18" customHeight="1">
      <c r="A28" s="782" t="s">
        <v>499</v>
      </c>
      <c r="B28" s="781"/>
      <c r="C28" s="859">
        <v>8.9999999999999993E-3</v>
      </c>
    </row>
    <row r="29" spans="1:3" ht="18" customHeight="1">
      <c r="A29" s="782" t="s">
        <v>500</v>
      </c>
      <c r="B29" s="781"/>
      <c r="C29" s="859">
        <v>1.4E-2</v>
      </c>
    </row>
    <row r="30" spans="1:3" ht="18" customHeight="1">
      <c r="A30" s="782" t="s">
        <v>501</v>
      </c>
      <c r="B30" s="781"/>
      <c r="C30" s="859">
        <v>2.1000000000000001E-2</v>
      </c>
    </row>
    <row r="31" spans="1:3" ht="18" customHeight="1">
      <c r="A31" s="782" t="s">
        <v>502</v>
      </c>
      <c r="B31" s="781"/>
      <c r="C31" s="859">
        <v>1.6E-2</v>
      </c>
    </row>
    <row r="32" spans="1:3" ht="18" customHeight="1">
      <c r="A32" s="782" t="s">
        <v>503</v>
      </c>
      <c r="B32" s="781"/>
      <c r="C32" s="859">
        <v>0.02</v>
      </c>
    </row>
    <row r="33" spans="1:3" ht="18" customHeight="1">
      <c r="A33" s="782" t="s">
        <v>504</v>
      </c>
      <c r="B33" s="781"/>
      <c r="C33" s="859">
        <v>1.4E-2</v>
      </c>
    </row>
    <row r="34" spans="1:3" ht="18" customHeight="1">
      <c r="A34" s="782" t="s">
        <v>505</v>
      </c>
      <c r="B34" s="781"/>
      <c r="C34" s="859">
        <v>8.0000000000000002E-3</v>
      </c>
    </row>
    <row r="35" spans="1:3" ht="18" customHeight="1">
      <c r="A35" s="782" t="s">
        <v>506</v>
      </c>
      <c r="B35" s="781"/>
      <c r="C35" s="859">
        <v>5.0000000000000001E-3</v>
      </c>
    </row>
    <row r="36" spans="1:3" ht="18" customHeight="1" thickBot="1">
      <c r="A36" s="783" t="s">
        <v>507</v>
      </c>
      <c r="B36" s="784"/>
      <c r="C36" s="859">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(入力順➀)基本情報入力シート</vt:lpstr>
      <vt:lpstr>(入力順➁)別紙様式2-2 個表_処遇</vt:lpstr>
      <vt:lpstr>(入力順➁)別紙様式2-3 個表_特定</vt:lpstr>
      <vt:lpstr>(入力順➂)別紙様式2-1 計画書_総括表</vt:lpstr>
      <vt:lpstr>（参考）補助金様式2-1</vt:lpstr>
      <vt:lpstr>（参考）補助金様式2-2</vt:lpstr>
      <vt:lpstr>【参考】数式用</vt:lpstr>
      <vt:lpstr>【参考】数式用2</vt:lpstr>
      <vt:lpstr>'（参考）補助金様式2-1'!Print_Area</vt:lpstr>
      <vt:lpstr>'（参考）補助金様式2-2'!Print_Area</vt:lpstr>
      <vt:lpstr>'(入力順➀)基本情報入力シート'!Print_Area</vt:lpstr>
      <vt:lpstr>'(入力順➁)別紙様式2-2 個表_処遇'!Print_Area</vt:lpstr>
      <vt:lpstr>'(入力順➁)別紙様式2-3 個表_特定'!Print_Area</vt:lpstr>
      <vt:lpstr>'(入力順➂)別紙様式2-1 計画書_総括表'!Print_Area</vt:lpstr>
      <vt:lpstr>【参考】数式用!Print_Area</vt:lpstr>
      <vt:lpstr>【参考】数式用2!Print_Area</vt:lpstr>
      <vt:lpstr>はじめに!Print_Area</vt:lpstr>
      <vt:lpstr>'（参考）補助金様式2-2'!Print_Titles</vt:lpstr>
      <vt:lpstr>'(入力順➁)別紙様式2-2 個表_処遇'!Print_Titles</vt:lpstr>
      <vt:lpstr>'(入力順➁)別紙様式2-3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2022-05-08T04:52:07Z</dcterms:modified>
</cp:coreProperties>
</file>