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260上下水道管理局\01経営企画課\所属専用\☆経営比較分析表\2020年（令和２年）度\"/>
    </mc:Choice>
  </mc:AlternateContent>
  <workbookProtection workbookAlgorithmName="SHA-512" workbookHashValue="n7qpRP7FMNHV7kdDD/mFnC9XihraM4rTS+eoucVZULmm8dTWXSWDJGoNs6mN+/Upy7sizYILHR1mqJY0rDrDIg==" workbookSaltValue="q3RExwvA6SzT6thVX97By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AD8" i="4"/>
  <c r="P8" i="4"/>
  <c r="I8" i="4"/>
  <c r="B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<sst xmlns="http://schemas.openxmlformats.org/spreadsheetml/2006/main" count="236" uniqueCount="120">
  <si>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</si>
  <si>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</si>
  <si>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</si>
  <si>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</si>
  <si>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</si>
  <si>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</si>
  <si>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</si>
  <si>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</si>
  <si>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</si>
  <si>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</si>
  <si>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</si>
  <si>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</si>
  <si>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</si>
  <si>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</si>
  <si>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</si>
  <si>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</si>
  <si>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</si>
  <si>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</si>
  <si>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</si>
  <si>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</si>
  <si>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</si>
  <si>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</si>
  <si>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</si>
  <si>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</si>
  <si>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</si>
  <si>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</si>
  <si>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</si>
  <si>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</si>
  <si>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</si>
  <si>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</si>
  <si>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</si>
  <si>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</si>
  <si>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</si>
  <si>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</si>
  <si>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</si>
  <si>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</si>
  <si>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</si>
  <si>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</si>
  <si>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</si>
  <si>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</si>
  <si>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</si>
  <si>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</si>
  <si>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</si>
  <si>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</si>
  <si>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</si>
  <si>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</si>
  <si>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</si>
  <si>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</si>
  <si>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</si>
  <si>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</si>
  <si>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</si>
  <si>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</si>
  <si>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</si>
  <si>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</si>
  <si>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</si>
  <si>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</si>
  <si>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</si>
  <si>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</si>
  <si>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</si>
  <si>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</si>
  <si>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</si>
  <si>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</si>
  <si>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</si>
  <si>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</si>
  <si>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</si>
  <si>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</si>
  <si>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</si>
  <si>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</si>
  <si>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</si>
  <si>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</si>
  <si>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</si>
  <si>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</si>
  <si>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</si>
  <si>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</si>
  <si>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</si>
  <si>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</si>
  <si>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</si>
  <si>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</si>
  <si>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</si>
  <si>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</si>
  <si>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</si>
  <si>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</si>
  <si>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</si>
  <si>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</si>
  <si>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</si>
  <si>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</si>
  <si>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</si>
  <si>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</si>
  <si>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</si>
  <si>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</si>
  <si>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</si>
  <si>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</si>
  <si>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</si>
  <si>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</si>
  <si>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</si>
  <si>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</si>
  <si>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</si>
  <si>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</si>
  <si>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津市</t>
  </si>
  <si>
    <t>法非適用</t>
  </si>
  <si>
    <t>下水道事業</t>
  </si>
  <si>
    <t>簡易排水</t>
  </si>
  <si>
    <t>J2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</si>
  <si>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</si>
  <si>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</si>
  <si>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</si>
  <si>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</si>
  <si>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</si>
  <si>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</si>
  <si>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</si>
  <si>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</si>
  <si>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</si>
  <si>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</si>
  <si>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</si>
  <si>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</si>
  <si>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</si>
  <si>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</si>
  <si>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現在、適正な維持管理を進めることで施設の長寿命化に努めているが、今後、大規模修繕に備えて財源確保の必要がある。</t>
  </si>
  <si>
    <t>　前年度と比較して経費回収率および汚水処理原価について好転した。
　今後、人口減少による使用料収入の減少を踏まえ、費用縮減による収益の確保が必要である。</t>
    <phoneticPr fontId="4"/>
  </si>
  <si>
    <t>　収益的収支比率は一般会計繰入金により100%であるが、経費回収率は100%を下回っており、汚水処理に係る費用を使用料で賄えていない。今後は人口減少等による使用料収入の減少が予測されることから、更なる費用縮減と収益の確保に取り組む必要がある。
　企業債残高対事業規模比率は企業債償還が完了する中、企業債の発行額を抑制しているため、対前年度比28.8P減少し、類似団体平均値と比較して約120P下回っている。指標は良好であるが、必要な更新を先送りにしている状況でもある。
　汚水処理原価は汚水処理費の減少により、対前年度比167.16円減少し、類似団体平均値と比べて236.58円下回っており、良好である。
　施設利用率は前年度と同じであるが、類似団体平均値と比較すると53.89P上回っており、対象戸数に応じた施設規模は適切である。</t>
    <rPh sb="317" eb="318">
      <t>オナ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</si>
</sst>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737-4518-B20C-A477C5E27A52}"/>
            </c:ext>
          </c:extLst>
        </c:ser>
        <c:dLbls>
          <c:showLegendKey val="0"/>
          <c:showVal val="0"/>
          <c:showCatName val="0"/>
          <c:showSerName val="0"/>
          <c:showPercent val="0"/>
          <c:showBubbleSize val="0"/>
        </c:dLbls>
        <c:gapWidth val="150"/>
        <c:axId val="82419096"/>
        <c:axId val="21381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6737-4518-B20C-A477C5E27A52}"/>
            </c:ext>
          </c:extLst>
        </c:ser>
        <c:dLbls>
          <c:showLegendKey val="0"/>
          <c:showVal val="0"/>
          <c:showCatName val="0"/>
          <c:showSerName val="0"/>
          <c:showPercent val="0"/>
          <c:showBubbleSize val="0"/>
        </c:dLbls>
        <c:marker val="1"/>
        <c:smooth val="0"/>
        <c:axId val="82419096"/>
        <c:axId val="213811376"/>
      </c:lineChart>
      <c:dateAx>
        <c:axId val="82419096"/>
        <c:scaling>
          <c:orientation val="minMax"/>
        </c:scaling>
        <c:delete val="1"/>
        <c:axPos val="b"/>
        <c:numFmt formatCode="&quot;H&quot;yy" sourceLinked="1"/>
        <c:majorTickMark val="none"/>
        <c:minorTickMark val="none"/>
        <c:tickLblPos val="none"/>
        <c:crossAx val="213811376"/>
        <c:crosses val="autoZero"/>
        <c:auto val="1"/>
        <c:lblOffset val="100"/>
        <c:baseTimeUnit val="years"/>
      </c:dateAx>
      <c:valAx>
        <c:axId val="21381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419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3676-4E9C-9FF6-2F79BD023431}"/>
            </c:ext>
          </c:extLst>
        </c:ser>
        <c:dLbls>
          <c:showLegendKey val="0"/>
          <c:showVal val="0"/>
          <c:showCatName val="0"/>
          <c:showSerName val="0"/>
          <c:showPercent val="0"/>
          <c:showBubbleSize val="0"/>
        </c:dLbls>
        <c:gapWidth val="150"/>
        <c:axId val="214222824"/>
        <c:axId val="21422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676-4E9C-9FF6-2F79BD023431}"/>
            </c:ext>
          </c:extLst>
        </c:ser>
        <c:dLbls>
          <c:showLegendKey val="0"/>
          <c:showVal val="0"/>
          <c:showCatName val="0"/>
          <c:showSerName val="0"/>
          <c:showPercent val="0"/>
          <c:showBubbleSize val="0"/>
        </c:dLbls>
        <c:marker val="1"/>
        <c:smooth val="0"/>
        <c:axId val="214222824"/>
        <c:axId val="214227920"/>
      </c:lineChart>
      <c:dateAx>
        <c:axId val="214222824"/>
        <c:scaling>
          <c:orientation val="minMax"/>
        </c:scaling>
        <c:delete val="1"/>
        <c:axPos val="b"/>
        <c:numFmt formatCode="&quot;H&quot;yy" sourceLinked="1"/>
        <c:majorTickMark val="none"/>
        <c:minorTickMark val="none"/>
        <c:tickLblPos val="none"/>
        <c:crossAx val="214227920"/>
        <c:crosses val="autoZero"/>
        <c:auto val="1"/>
        <c:lblOffset val="100"/>
        <c:baseTimeUnit val="years"/>
      </c:dateAx>
      <c:valAx>
        <c:axId val="21422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222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1AC-4108-B8E7-CACA3D187530}"/>
            </c:ext>
          </c:extLst>
        </c:ser>
        <c:dLbls>
          <c:showLegendKey val="0"/>
          <c:showVal val="0"/>
          <c:showCatName val="0"/>
          <c:showSerName val="0"/>
          <c:showPercent val="0"/>
          <c:showBubbleSize val="0"/>
        </c:dLbls>
        <c:gapWidth val="150"/>
        <c:axId val="214229488"/>
        <c:axId val="214222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1AC-4108-B8E7-CACA3D187530}"/>
            </c:ext>
          </c:extLst>
        </c:ser>
        <c:dLbls>
          <c:showLegendKey val="0"/>
          <c:showVal val="0"/>
          <c:showCatName val="0"/>
          <c:showSerName val="0"/>
          <c:showPercent val="0"/>
          <c:showBubbleSize val="0"/>
        </c:dLbls>
        <c:marker val="1"/>
        <c:smooth val="0"/>
        <c:axId val="214229488"/>
        <c:axId val="214222040"/>
      </c:lineChart>
      <c:dateAx>
        <c:axId val="214229488"/>
        <c:scaling>
          <c:orientation val="minMax"/>
        </c:scaling>
        <c:delete val="1"/>
        <c:axPos val="b"/>
        <c:numFmt formatCode="&quot;H&quot;yy" sourceLinked="1"/>
        <c:majorTickMark val="none"/>
        <c:minorTickMark val="none"/>
        <c:tickLblPos val="none"/>
        <c:crossAx val="214222040"/>
        <c:crosses val="autoZero"/>
        <c:auto val="1"/>
        <c:lblOffset val="100"/>
        <c:baseTimeUnit val="years"/>
      </c:dateAx>
      <c:valAx>
        <c:axId val="214222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22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81E-4773-BAED-6FD3694431DB}"/>
            </c:ext>
          </c:extLst>
        </c:ser>
        <c:dLbls>
          <c:showLegendKey val="0"/>
          <c:showVal val="0"/>
          <c:showCatName val="0"/>
          <c:showSerName val="0"/>
          <c:showPercent val="0"/>
          <c:showBubbleSize val="0"/>
        </c:dLbls>
        <c:gapWidth val="150"/>
        <c:axId val="214225176"/>
        <c:axId val="214223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81E-4773-BAED-6FD3694431DB}"/>
            </c:ext>
          </c:extLst>
        </c:ser>
        <c:dLbls>
          <c:showLegendKey val="0"/>
          <c:showVal val="0"/>
          <c:showCatName val="0"/>
          <c:showSerName val="0"/>
          <c:showPercent val="0"/>
          <c:showBubbleSize val="0"/>
        </c:dLbls>
        <c:marker val="1"/>
        <c:smooth val="0"/>
        <c:axId val="214225176"/>
        <c:axId val="214223608"/>
      </c:lineChart>
      <c:dateAx>
        <c:axId val="214225176"/>
        <c:scaling>
          <c:orientation val="minMax"/>
        </c:scaling>
        <c:delete val="1"/>
        <c:axPos val="b"/>
        <c:numFmt formatCode="&quot;H&quot;yy" sourceLinked="1"/>
        <c:majorTickMark val="none"/>
        <c:minorTickMark val="none"/>
        <c:tickLblPos val="none"/>
        <c:crossAx val="214223608"/>
        <c:crosses val="autoZero"/>
        <c:auto val="1"/>
        <c:lblOffset val="100"/>
        <c:baseTimeUnit val="years"/>
      </c:dateAx>
      <c:valAx>
        <c:axId val="214223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225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4BB-4A4F-8F3A-BA5B8A457925}"/>
            </c:ext>
          </c:extLst>
        </c:ser>
        <c:dLbls>
          <c:showLegendKey val="0"/>
          <c:showVal val="0"/>
          <c:showCatName val="0"/>
          <c:showSerName val="0"/>
          <c:showPercent val="0"/>
          <c:showBubbleSize val="0"/>
        </c:dLbls>
        <c:gapWidth val="150"/>
        <c:axId val="214224392"/>
        <c:axId val="21422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4BB-4A4F-8F3A-BA5B8A457925}"/>
            </c:ext>
          </c:extLst>
        </c:ser>
        <c:dLbls>
          <c:showLegendKey val="0"/>
          <c:showVal val="0"/>
          <c:showCatName val="0"/>
          <c:showSerName val="0"/>
          <c:showPercent val="0"/>
          <c:showBubbleSize val="0"/>
        </c:dLbls>
        <c:marker val="1"/>
        <c:smooth val="0"/>
        <c:axId val="214224392"/>
        <c:axId val="214224784"/>
      </c:lineChart>
      <c:dateAx>
        <c:axId val="214224392"/>
        <c:scaling>
          <c:orientation val="minMax"/>
        </c:scaling>
        <c:delete val="1"/>
        <c:axPos val="b"/>
        <c:numFmt formatCode="&quot;H&quot;yy" sourceLinked="1"/>
        <c:majorTickMark val="none"/>
        <c:minorTickMark val="none"/>
        <c:tickLblPos val="none"/>
        <c:crossAx val="214224784"/>
        <c:crosses val="autoZero"/>
        <c:auto val="1"/>
        <c:lblOffset val="100"/>
        <c:baseTimeUnit val="years"/>
      </c:dateAx>
      <c:valAx>
        <c:axId val="21422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224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A4B-4311-9DC2-64A9D8D07444}"/>
            </c:ext>
          </c:extLst>
        </c:ser>
        <c:dLbls>
          <c:showLegendKey val="0"/>
          <c:showVal val="0"/>
          <c:showCatName val="0"/>
          <c:showSerName val="0"/>
          <c:showPercent val="0"/>
          <c:showBubbleSize val="0"/>
        </c:dLbls>
        <c:gapWidth val="150"/>
        <c:axId val="215636952"/>
        <c:axId val="215639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A4B-4311-9DC2-64A9D8D07444}"/>
            </c:ext>
          </c:extLst>
        </c:ser>
        <c:dLbls>
          <c:showLegendKey val="0"/>
          <c:showVal val="0"/>
          <c:showCatName val="0"/>
          <c:showSerName val="0"/>
          <c:showPercent val="0"/>
          <c:showBubbleSize val="0"/>
        </c:dLbls>
        <c:marker val="1"/>
        <c:smooth val="0"/>
        <c:axId val="215636952"/>
        <c:axId val="215639304"/>
      </c:lineChart>
      <c:dateAx>
        <c:axId val="215636952"/>
        <c:scaling>
          <c:orientation val="minMax"/>
        </c:scaling>
        <c:delete val="1"/>
        <c:axPos val="b"/>
        <c:numFmt formatCode="&quot;H&quot;yy" sourceLinked="1"/>
        <c:majorTickMark val="none"/>
        <c:minorTickMark val="none"/>
        <c:tickLblPos val="none"/>
        <c:crossAx val="215639304"/>
        <c:crosses val="autoZero"/>
        <c:auto val="1"/>
        <c:lblOffset val="100"/>
        <c:baseTimeUnit val="years"/>
      </c:dateAx>
      <c:valAx>
        <c:axId val="215639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636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41.91</c:v>
                </c:pt>
                <c:pt idx="1">
                  <c:v>38.29</c:v>
                </c:pt>
                <c:pt idx="2">
                  <c:v>34.81</c:v>
                </c:pt>
                <c:pt idx="3">
                  <c:v>30.92</c:v>
                </c:pt>
                <c:pt idx="4">
                  <c:v>2.12</c:v>
                </c:pt>
              </c:numCache>
            </c:numRef>
          </c:val>
          <c:extLst xmlns:c16r2="http://schemas.microsoft.com/office/drawing/2015/06/chart">
            <c:ext xmlns:c16="http://schemas.microsoft.com/office/drawing/2014/chart" uri="{C3380CC4-5D6E-409C-BE32-E72D297353CC}">
              <c16:uniqueId val="{00000000-BCA0-41CD-A7B5-3C0CF43179BE}"/>
            </c:ext>
          </c:extLst>
        </c:ser>
        <c:dLbls>
          <c:showLegendKey val="0"/>
          <c:showVal val="0"/>
          <c:showCatName val="0"/>
          <c:showSerName val="0"/>
          <c:showPercent val="0"/>
          <c:showBubbleSize val="0"/>
        </c:dLbls>
        <c:gapWidth val="150"/>
        <c:axId val="215640872"/>
        <c:axId val="21563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274.07</c:v>
                </c:pt>
                <c:pt idx="1">
                  <c:v>243.02</c:v>
                </c:pt>
                <c:pt idx="2">
                  <c:v>196.19</c:v>
                </c:pt>
                <c:pt idx="3">
                  <c:v>129.4</c:v>
                </c:pt>
                <c:pt idx="4">
                  <c:v>126.26</c:v>
                </c:pt>
              </c:numCache>
            </c:numRef>
          </c:val>
          <c:smooth val="0"/>
          <c:extLst xmlns:c16r2="http://schemas.microsoft.com/office/drawing/2015/06/chart">
            <c:ext xmlns:c16="http://schemas.microsoft.com/office/drawing/2014/chart" uri="{C3380CC4-5D6E-409C-BE32-E72D297353CC}">
              <c16:uniqueId val="{00000001-BCA0-41CD-A7B5-3C0CF43179BE}"/>
            </c:ext>
          </c:extLst>
        </c:ser>
        <c:dLbls>
          <c:showLegendKey val="0"/>
          <c:showVal val="0"/>
          <c:showCatName val="0"/>
          <c:showSerName val="0"/>
          <c:showPercent val="0"/>
          <c:showBubbleSize val="0"/>
        </c:dLbls>
        <c:marker val="1"/>
        <c:smooth val="0"/>
        <c:axId val="215640872"/>
        <c:axId val="215637344"/>
      </c:lineChart>
      <c:dateAx>
        <c:axId val="215640872"/>
        <c:scaling>
          <c:orientation val="minMax"/>
        </c:scaling>
        <c:delete val="1"/>
        <c:axPos val="b"/>
        <c:numFmt formatCode="&quot;H&quot;yy" sourceLinked="1"/>
        <c:majorTickMark val="none"/>
        <c:minorTickMark val="none"/>
        <c:tickLblPos val="none"/>
        <c:crossAx val="215637344"/>
        <c:crosses val="autoZero"/>
        <c:auto val="1"/>
        <c:lblOffset val="100"/>
        <c:baseTimeUnit val="years"/>
      </c:dateAx>
      <c:valAx>
        <c:axId val="21563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640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39.94</c:v>
                </c:pt>
                <c:pt idx="1">
                  <c:v>39.39</c:v>
                </c:pt>
                <c:pt idx="2">
                  <c:v>30.12</c:v>
                </c:pt>
                <c:pt idx="3">
                  <c:v>36.33</c:v>
                </c:pt>
                <c:pt idx="4">
                  <c:v>56.81</c:v>
                </c:pt>
              </c:numCache>
            </c:numRef>
          </c:val>
          <c:extLst xmlns:c16r2="http://schemas.microsoft.com/office/drawing/2015/06/chart">
            <c:ext xmlns:c16="http://schemas.microsoft.com/office/drawing/2014/chart" uri="{C3380CC4-5D6E-409C-BE32-E72D297353CC}">
              <c16:uniqueId val="{00000000-2764-4AB6-8140-6C6F258ED201}"/>
            </c:ext>
          </c:extLst>
        </c:ser>
        <c:dLbls>
          <c:showLegendKey val="0"/>
          <c:showVal val="0"/>
          <c:showCatName val="0"/>
          <c:showSerName val="0"/>
          <c:showPercent val="0"/>
          <c:showBubbleSize val="0"/>
        </c:dLbls>
        <c:gapWidth val="150"/>
        <c:axId val="215642440"/>
        <c:axId val="21564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37.06</c:v>
                </c:pt>
                <c:pt idx="1">
                  <c:v>41.35</c:v>
                </c:pt>
                <c:pt idx="2">
                  <c:v>39.07</c:v>
                </c:pt>
                <c:pt idx="3">
                  <c:v>38.409999999999997</c:v>
                </c:pt>
                <c:pt idx="4">
                  <c:v>35.869999999999997</c:v>
                </c:pt>
              </c:numCache>
            </c:numRef>
          </c:val>
          <c:smooth val="0"/>
          <c:extLst xmlns:c16r2="http://schemas.microsoft.com/office/drawing/2015/06/chart">
            <c:ext xmlns:c16="http://schemas.microsoft.com/office/drawing/2014/chart" uri="{C3380CC4-5D6E-409C-BE32-E72D297353CC}">
              <c16:uniqueId val="{00000001-2764-4AB6-8140-6C6F258ED201}"/>
            </c:ext>
          </c:extLst>
        </c:ser>
        <c:dLbls>
          <c:showLegendKey val="0"/>
          <c:showVal val="0"/>
          <c:showCatName val="0"/>
          <c:showSerName val="0"/>
          <c:showPercent val="0"/>
          <c:showBubbleSize val="0"/>
        </c:dLbls>
        <c:marker val="1"/>
        <c:smooth val="0"/>
        <c:axId val="215642440"/>
        <c:axId val="215641264"/>
      </c:lineChart>
      <c:dateAx>
        <c:axId val="215642440"/>
        <c:scaling>
          <c:orientation val="minMax"/>
        </c:scaling>
        <c:delete val="1"/>
        <c:axPos val="b"/>
        <c:numFmt formatCode="&quot;H&quot;yy" sourceLinked="1"/>
        <c:majorTickMark val="none"/>
        <c:minorTickMark val="none"/>
        <c:tickLblPos val="none"/>
        <c:crossAx val="215641264"/>
        <c:crosses val="autoZero"/>
        <c:auto val="1"/>
        <c:lblOffset val="100"/>
        <c:baseTimeUnit val="years"/>
      </c:dateAx>
      <c:valAx>
        <c:axId val="21564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642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368.94</c:v>
                </c:pt>
                <c:pt idx="1">
                  <c:v>375.66</c:v>
                </c:pt>
                <c:pt idx="2">
                  <c:v>548.86</c:v>
                </c:pt>
                <c:pt idx="3">
                  <c:v>459.36</c:v>
                </c:pt>
                <c:pt idx="4">
                  <c:v>292.2</c:v>
                </c:pt>
              </c:numCache>
            </c:numRef>
          </c:val>
          <c:extLst xmlns:c16r2="http://schemas.microsoft.com/office/drawing/2015/06/chart">
            <c:ext xmlns:c16="http://schemas.microsoft.com/office/drawing/2014/chart" uri="{C3380CC4-5D6E-409C-BE32-E72D297353CC}">
              <c16:uniqueId val="{00000000-A168-418F-9998-7B8C3A35D303}"/>
            </c:ext>
          </c:extLst>
        </c:ser>
        <c:dLbls>
          <c:showLegendKey val="0"/>
          <c:showVal val="0"/>
          <c:showCatName val="0"/>
          <c:showSerName val="0"/>
          <c:showPercent val="0"/>
          <c:showBubbleSize val="0"/>
        </c:dLbls>
        <c:gapWidth val="150"/>
        <c:axId val="215638128"/>
        <c:axId val="21564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514.20000000000005</c:v>
                </c:pt>
                <c:pt idx="1">
                  <c:v>456.7</c:v>
                </c:pt>
                <c:pt idx="2">
                  <c:v>485</c:v>
                </c:pt>
                <c:pt idx="3">
                  <c:v>501.56</c:v>
                </c:pt>
                <c:pt idx="4">
                  <c:v>528.78</c:v>
                </c:pt>
              </c:numCache>
            </c:numRef>
          </c:val>
          <c:smooth val="0"/>
          <c:extLst xmlns:c16r2="http://schemas.microsoft.com/office/drawing/2015/06/chart">
            <c:ext xmlns:c16="http://schemas.microsoft.com/office/drawing/2014/chart" uri="{C3380CC4-5D6E-409C-BE32-E72D297353CC}">
              <c16:uniqueId val="{00000001-A168-418F-9998-7B8C3A35D303}"/>
            </c:ext>
          </c:extLst>
        </c:ser>
        <c:dLbls>
          <c:showLegendKey val="0"/>
          <c:showVal val="0"/>
          <c:showCatName val="0"/>
          <c:showSerName val="0"/>
          <c:showPercent val="0"/>
          <c:showBubbleSize val="0"/>
        </c:dLbls>
        <c:marker val="1"/>
        <c:smooth val="0"/>
        <c:axId val="215638128"/>
        <c:axId val="215642832"/>
      </c:lineChart>
      <c:dateAx>
        <c:axId val="215638128"/>
        <c:scaling>
          <c:orientation val="minMax"/>
        </c:scaling>
        <c:delete val="1"/>
        <c:axPos val="b"/>
        <c:numFmt formatCode="&quot;H&quot;yy" sourceLinked="1"/>
        <c:majorTickMark val="none"/>
        <c:minorTickMark val="none"/>
        <c:tickLblPos val="none"/>
        <c:crossAx val="215642832"/>
        <c:crosses val="autoZero"/>
        <c:auto val="1"/>
        <c:lblOffset val="100"/>
        <c:baseTimeUnit val="years"/>
      </c:dateAx>
      <c:valAx>
        <c:axId val="21564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63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86.67</c:v>
                </c:pt>
                <c:pt idx="1">
                  <c:v>86.67</c:v>
                </c:pt>
                <c:pt idx="2">
                  <c:v>86.67</c:v>
                </c:pt>
                <c:pt idx="3">
                  <c:v>80</c:v>
                </c:pt>
                <c:pt idx="4">
                  <c:v>80</c:v>
                </c:pt>
              </c:numCache>
            </c:numRef>
          </c:val>
          <c:extLst xmlns:c16r2="http://schemas.microsoft.com/office/drawing/2015/06/chart">
            <c:ext xmlns:c16="http://schemas.microsoft.com/office/drawing/2014/chart" uri="{C3380CC4-5D6E-409C-BE32-E72D297353CC}">
              <c16:uniqueId val="{00000000-AA8F-4D76-AA68-89B2B9C0A488}"/>
            </c:ext>
          </c:extLst>
        </c:ser>
        <c:dLbls>
          <c:showLegendKey val="0"/>
          <c:showVal val="0"/>
          <c:showCatName val="0"/>
          <c:showSerName val="0"/>
          <c:showPercent val="0"/>
          <c:showBubbleSize val="0"/>
        </c:dLbls>
        <c:gapWidth val="150"/>
        <c:axId val="215635776"/>
        <c:axId val="215639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27.55</c:v>
                </c:pt>
                <c:pt idx="1">
                  <c:v>27.26</c:v>
                </c:pt>
                <c:pt idx="2">
                  <c:v>27.09</c:v>
                </c:pt>
                <c:pt idx="3">
                  <c:v>26.64</c:v>
                </c:pt>
                <c:pt idx="4">
                  <c:v>26.11</c:v>
                </c:pt>
              </c:numCache>
            </c:numRef>
          </c:val>
          <c:smooth val="0"/>
          <c:extLst xmlns:c16r2="http://schemas.microsoft.com/office/drawing/2015/06/chart">
            <c:ext xmlns:c16="http://schemas.microsoft.com/office/drawing/2014/chart" uri="{C3380CC4-5D6E-409C-BE32-E72D297353CC}">
              <c16:uniqueId val="{00000001-AA8F-4D76-AA68-89B2B9C0A488}"/>
            </c:ext>
          </c:extLst>
        </c:ser>
        <c:dLbls>
          <c:showLegendKey val="0"/>
          <c:showVal val="0"/>
          <c:showCatName val="0"/>
          <c:showSerName val="0"/>
          <c:showPercent val="0"/>
          <c:showBubbleSize val="0"/>
        </c:dLbls>
        <c:marker val="1"/>
        <c:smooth val="0"/>
        <c:axId val="215635776"/>
        <c:axId val="215639696"/>
      </c:lineChart>
      <c:dateAx>
        <c:axId val="215635776"/>
        <c:scaling>
          <c:orientation val="minMax"/>
        </c:scaling>
        <c:delete val="1"/>
        <c:axPos val="b"/>
        <c:numFmt formatCode="&quot;H&quot;yy" sourceLinked="1"/>
        <c:majorTickMark val="none"/>
        <c:minorTickMark val="none"/>
        <c:tickLblPos val="none"/>
        <c:crossAx val="215639696"/>
        <c:crosses val="autoZero"/>
        <c:auto val="1"/>
        <c:lblOffset val="100"/>
        <c:baseTimeUnit val="years"/>
      </c:dateAx>
      <c:valAx>
        <c:axId val="21563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63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DCA0-4D9D-B1F8-EBA54F0F9D1C}"/>
            </c:ext>
          </c:extLst>
        </c:ser>
        <c:dLbls>
          <c:showLegendKey val="0"/>
          <c:showVal val="0"/>
          <c:showCatName val="0"/>
          <c:showSerName val="0"/>
          <c:showPercent val="0"/>
          <c:showBubbleSize val="0"/>
        </c:dLbls>
        <c:gapWidth val="150"/>
        <c:axId val="216548320"/>
        <c:axId val="216549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94.87</c:v>
                </c:pt>
                <c:pt idx="1">
                  <c:v>94.93</c:v>
                </c:pt>
                <c:pt idx="2">
                  <c:v>95.1</c:v>
                </c:pt>
                <c:pt idx="3">
                  <c:v>95.52</c:v>
                </c:pt>
                <c:pt idx="4">
                  <c:v>94.97</c:v>
                </c:pt>
              </c:numCache>
            </c:numRef>
          </c:val>
          <c:smooth val="0"/>
          <c:extLst xmlns:c16r2="http://schemas.microsoft.com/office/drawing/2015/06/chart">
            <c:ext xmlns:c16="http://schemas.microsoft.com/office/drawing/2014/chart" uri="{C3380CC4-5D6E-409C-BE32-E72D297353CC}">
              <c16:uniqueId val="{00000001-DCA0-4D9D-B1F8-EBA54F0F9D1C}"/>
            </c:ext>
          </c:extLst>
        </c:ser>
        <c:dLbls>
          <c:showLegendKey val="0"/>
          <c:showVal val="0"/>
          <c:showCatName val="0"/>
          <c:showSerName val="0"/>
          <c:showPercent val="0"/>
          <c:showBubbleSize val="0"/>
        </c:dLbls>
        <c:marker val="1"/>
        <c:smooth val="0"/>
        <c:axId val="216548320"/>
        <c:axId val="216549496"/>
      </c:lineChart>
      <c:dateAx>
        <c:axId val="216548320"/>
        <c:scaling>
          <c:orientation val="minMax"/>
        </c:scaling>
        <c:delete val="1"/>
        <c:axPos val="b"/>
        <c:numFmt formatCode="&quot;H&quot;yy" sourceLinked="1"/>
        <c:majorTickMark val="none"/>
        <c:minorTickMark val="none"/>
        <c:tickLblPos val="none"/>
        <c:crossAx val="216549496"/>
        <c:crosses val="autoZero"/>
        <c:auto val="1"/>
        <c:lblOffset val="100"/>
        <c:baseTimeUnit val="years"/>
      </c:dateAx>
      <c:valAx>
        <c:axId val="216549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54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【528.78】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1" zoomScaleNormal="100" workbookViewId="0">
      <selection activeCell="AS13" sqref="AS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三重県　津市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簡易排水</v>
      </c>
      <c r="Q8" s="72"/>
      <c r="R8" s="72"/>
      <c r="S8" s="72"/>
      <c r="T8" s="72"/>
      <c r="U8" s="72"/>
      <c r="V8" s="72"/>
      <c r="W8" s="72" t="str">
        <f>データ!L6</f>
        <v>J2</v>
      </c>
      <c r="X8" s="72"/>
      <c r="Y8" s="72"/>
      <c r="Z8" s="72"/>
      <c r="AA8" s="72"/>
      <c r="AB8" s="72"/>
      <c r="AC8" s="72"/>
      <c r="AD8" s="73" t="str">
        <f>データ!$M$6</f>
        <v>非設置</v>
      </c>
      <c r="AE8" s="73"/>
      <c r="AF8" s="73"/>
      <c r="AG8" s="73"/>
      <c r="AH8" s="73"/>
      <c r="AI8" s="73"/>
      <c r="AJ8" s="73"/>
      <c r="AK8" s="3"/>
      <c r="AL8" s="69">
        <f>データ!S6</f>
        <v>276072</v>
      </c>
      <c r="AM8" s="69"/>
      <c r="AN8" s="69"/>
      <c r="AO8" s="69"/>
      <c r="AP8" s="69"/>
      <c r="AQ8" s="69"/>
      <c r="AR8" s="69"/>
      <c r="AS8" s="69"/>
      <c r="AT8" s="68">
        <f>データ!T6</f>
        <v>711.19</v>
      </c>
      <c r="AU8" s="68"/>
      <c r="AV8" s="68"/>
      <c r="AW8" s="68"/>
      <c r="AX8" s="68"/>
      <c r="AY8" s="68"/>
      <c r="AZ8" s="68"/>
      <c r="BA8" s="68"/>
      <c r="BB8" s="68">
        <f>データ!U6</f>
        <v>388.18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0.02</v>
      </c>
      <c r="Q10" s="68"/>
      <c r="R10" s="68"/>
      <c r="S10" s="68"/>
      <c r="T10" s="68"/>
      <c r="U10" s="68"/>
      <c r="V10" s="68"/>
      <c r="W10" s="68">
        <f>データ!Q6</f>
        <v>100</v>
      </c>
      <c r="X10" s="68"/>
      <c r="Y10" s="68"/>
      <c r="Z10" s="68"/>
      <c r="AA10" s="68"/>
      <c r="AB10" s="68"/>
      <c r="AC10" s="68"/>
      <c r="AD10" s="69">
        <f>データ!R6</f>
        <v>3190</v>
      </c>
      <c r="AE10" s="69"/>
      <c r="AF10" s="69"/>
      <c r="AG10" s="69"/>
      <c r="AH10" s="69"/>
      <c r="AI10" s="69"/>
      <c r="AJ10" s="69"/>
      <c r="AK10" s="2"/>
      <c r="AL10" s="69">
        <f>データ!V6</f>
        <v>45</v>
      </c>
      <c r="AM10" s="69"/>
      <c r="AN10" s="69"/>
      <c r="AO10" s="69"/>
      <c r="AP10" s="69"/>
      <c r="AQ10" s="69"/>
      <c r="AR10" s="69"/>
      <c r="AS10" s="69"/>
      <c r="AT10" s="68">
        <f>データ!W6</f>
        <v>0.02</v>
      </c>
      <c r="AU10" s="68"/>
      <c r="AV10" s="68"/>
      <c r="AW10" s="68"/>
      <c r="AX10" s="68"/>
      <c r="AY10" s="68"/>
      <c r="AZ10" s="68"/>
      <c r="BA10" s="68"/>
      <c r="BB10" s="68">
        <f>データ!X6</f>
        <v>2250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【126.26】</v>
      </c>
      <c r="I86" s="26" t="str">
        <f>データ!CA6</f>
        <v>【35.87】</v>
      </c>
      <c r="J86" s="26" t="str">
        <f>データ!CL6</f>
        <v>【528.78】</v>
      </c>
      <c r="K86" s="26" t="str">
        <f>データ!CW6</f>
        <v>【26.11】</v>
      </c>
      <c r="L86" s="26" t="str">
        <f>データ!DH6</f>
        <v>【94.97】</v>
      </c>
      <c r="M86" s="26" t="s">
        <v>44</v>
      </c>
      <c r="N86" s="26" t="s">
        <v>44</v>
      </c>
      <c r="O86" s="26" t="str">
        <f>データ!EO6</f>
        <v>【0.00】</v>
      </c>
    </row>
  </sheetData>
  <sheetProtection algorithmName="SHA-512" hashValue="fEgj5m67YclWS0GKYxWmnPzbyx1puqvRKWIJVpppbqbWg8NyUgxF1y4WTrE3HzkmYpi0ORBJ78wn7xgmdP4Kpg==" saltValue="XfTFlSoCaUkfX7aeMw7UC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242012</v>
      </c>
      <c r="D6" s="33">
        <f t="shared" si="3"/>
        <v>47</v>
      </c>
      <c r="E6" s="33">
        <f t="shared" si="3"/>
        <v>17</v>
      </c>
      <c r="F6" s="33">
        <f t="shared" si="3"/>
        <v>8</v>
      </c>
      <c r="G6" s="33">
        <f t="shared" si="3"/>
        <v>0</v>
      </c>
      <c r="H6" s="33" t="str">
        <f t="shared" si="3"/>
        <v>三重県　津市</v>
      </c>
      <c r="I6" s="33" t="str">
        <f t="shared" si="3"/>
        <v>法非適用</v>
      </c>
      <c r="J6" s="33" t="str">
        <f t="shared" si="3"/>
        <v>下水道事業</v>
      </c>
      <c r="K6" s="33" t="str">
        <f t="shared" si="3"/>
        <v>簡易排水</v>
      </c>
      <c r="L6" s="33" t="str">
        <f t="shared" si="3"/>
        <v>J2</v>
      </c>
      <c r="M6" s="33" t="str">
        <f t="shared" si="3"/>
        <v>非設置</v>
      </c>
      <c r="N6" s="34" t="str">
        <f t="shared" si="3"/>
        <v>-</v>
      </c>
      <c r="O6" s="34" t="str">
        <f t="shared" si="3"/>
        <v>該当数値なし</v>
      </c>
      <c r="P6" s="34">
        <f t="shared" si="3"/>
        <v>0.02</v>
      </c>
      <c r="Q6" s="34">
        <f t="shared" si="3"/>
        <v>100</v>
      </c>
      <c r="R6" s="34">
        <f t="shared" si="3"/>
        <v>3190</v>
      </c>
      <c r="S6" s="34">
        <f t="shared" si="3"/>
        <v>276072</v>
      </c>
      <c r="T6" s="34">
        <f t="shared" si="3"/>
        <v>711.19</v>
      </c>
      <c r="U6" s="34">
        <f t="shared" si="3"/>
        <v>388.18</v>
      </c>
      <c r="V6" s="34">
        <f t="shared" si="3"/>
        <v>45</v>
      </c>
      <c r="W6" s="34">
        <f t="shared" si="3"/>
        <v>0.02</v>
      </c>
      <c r="X6" s="34">
        <f t="shared" si="3"/>
        <v>2250</v>
      </c>
      <c r="Y6" s="35">
        <f>IF(Y7="",NA(),Y7)</f>
        <v>100</v>
      </c>
      <c r="Z6" s="35">
        <f t="shared" ref="Z6:AH6" si="4">IF(Z7="",NA(),Z7)</f>
        <v>100</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41.91</v>
      </c>
      <c r="BG6" s="35">
        <f t="shared" ref="BG6:BO6" si="7">IF(BG7="",NA(),BG7)</f>
        <v>38.29</v>
      </c>
      <c r="BH6" s="35">
        <f t="shared" si="7"/>
        <v>34.81</v>
      </c>
      <c r="BI6" s="35">
        <f t="shared" si="7"/>
        <v>30.92</v>
      </c>
      <c r="BJ6" s="35">
        <f t="shared" si="7"/>
        <v>2.12</v>
      </c>
      <c r="BK6" s="35">
        <f t="shared" si="7"/>
        <v>274.07</v>
      </c>
      <c r="BL6" s="35">
        <f t="shared" si="7"/>
        <v>243.02</v>
      </c>
      <c r="BM6" s="35">
        <f t="shared" si="7"/>
        <v>196.19</v>
      </c>
      <c r="BN6" s="35">
        <f t="shared" si="7"/>
        <v>129.4</v>
      </c>
      <c r="BO6" s="35">
        <f t="shared" si="7"/>
        <v>126.26</v>
      </c>
      <c r="BP6" s="34" t="str">
        <f>IF(BP7="","",IF(BP7="-","【-】","【"&amp;SUBSTITUTE(TEXT(BP7,"#,##0.00"),"-","△")&amp;"】"))</f>
        <v>【126.26】</v>
      </c>
      <c r="BQ6" s="35">
        <f>IF(BQ7="",NA(),BQ7)</f>
        <v>39.94</v>
      </c>
      <c r="BR6" s="35">
        <f t="shared" ref="BR6:BZ6" si="8">IF(BR7="",NA(),BR7)</f>
        <v>39.39</v>
      </c>
      <c r="BS6" s="35">
        <f t="shared" si="8"/>
        <v>30.12</v>
      </c>
      <c r="BT6" s="35">
        <f t="shared" si="8"/>
        <v>36.33</v>
      </c>
      <c r="BU6" s="35">
        <f t="shared" si="8"/>
        <v>56.81</v>
      </c>
      <c r="BV6" s="35">
        <f t="shared" si="8"/>
        <v>37.06</v>
      </c>
      <c r="BW6" s="35">
        <f t="shared" si="8"/>
        <v>41.35</v>
      </c>
      <c r="BX6" s="35">
        <f t="shared" si="8"/>
        <v>39.07</v>
      </c>
      <c r="BY6" s="35">
        <f t="shared" si="8"/>
        <v>38.409999999999997</v>
      </c>
      <c r="BZ6" s="35">
        <f t="shared" si="8"/>
        <v>35.869999999999997</v>
      </c>
      <c r="CA6" s="34" t="str">
        <f>IF(CA7="","",IF(CA7="-","【-】","【"&amp;SUBSTITUTE(TEXT(CA7,"#,##0.00"),"-","△")&amp;"】"))</f>
        <v>【35.87】</v>
      </c>
      <c r="CB6" s="35">
        <f>IF(CB7="",NA(),CB7)</f>
        <v>368.94</v>
      </c>
      <c r="CC6" s="35">
        <f t="shared" ref="CC6:CK6" si="9">IF(CC7="",NA(),CC7)</f>
        <v>375.66</v>
      </c>
      <c r="CD6" s="35">
        <f t="shared" si="9"/>
        <v>548.86</v>
      </c>
      <c r="CE6" s="35">
        <f t="shared" si="9"/>
        <v>459.36</v>
      </c>
      <c r="CF6" s="35">
        <f t="shared" si="9"/>
        <v>292.2</v>
      </c>
      <c r="CG6" s="35">
        <f t="shared" si="9"/>
        <v>514.20000000000005</v>
      </c>
      <c r="CH6" s="35">
        <f t="shared" si="9"/>
        <v>456.7</v>
      </c>
      <c r="CI6" s="35">
        <f t="shared" si="9"/>
        <v>485</v>
      </c>
      <c r="CJ6" s="35">
        <f t="shared" si="9"/>
        <v>501.56</v>
      </c>
      <c r="CK6" s="35">
        <f t="shared" si="9"/>
        <v>528.78</v>
      </c>
      <c r="CL6" s="34" t="str">
        <f>IF(CL7="","",IF(CL7="-","【-】","【"&amp;SUBSTITUTE(TEXT(CL7,"#,##0.00"),"-","△")&amp;"】"))</f>
        <v>【528.78】</v>
      </c>
      <c r="CM6" s="35">
        <f>IF(CM7="",NA(),CM7)</f>
        <v>86.67</v>
      </c>
      <c r="CN6" s="35">
        <f t="shared" ref="CN6:CV6" si="10">IF(CN7="",NA(),CN7)</f>
        <v>86.67</v>
      </c>
      <c r="CO6" s="35">
        <f t="shared" si="10"/>
        <v>86.67</v>
      </c>
      <c r="CP6" s="35">
        <f t="shared" si="10"/>
        <v>80</v>
      </c>
      <c r="CQ6" s="35">
        <f t="shared" si="10"/>
        <v>80</v>
      </c>
      <c r="CR6" s="35">
        <f t="shared" si="10"/>
        <v>27.55</v>
      </c>
      <c r="CS6" s="35">
        <f t="shared" si="10"/>
        <v>27.26</v>
      </c>
      <c r="CT6" s="35">
        <f t="shared" si="10"/>
        <v>27.09</v>
      </c>
      <c r="CU6" s="35">
        <f t="shared" si="10"/>
        <v>26.64</v>
      </c>
      <c r="CV6" s="35">
        <f t="shared" si="10"/>
        <v>26.11</v>
      </c>
      <c r="CW6" s="34" t="str">
        <f>IF(CW7="","",IF(CW7="-","【-】","【"&amp;SUBSTITUTE(TEXT(CW7,"#,##0.00"),"-","△")&amp;"】"))</f>
        <v>【26.11】</v>
      </c>
      <c r="CX6" s="35">
        <f>IF(CX7="",NA(),CX7)</f>
        <v>100</v>
      </c>
      <c r="CY6" s="35">
        <f t="shared" ref="CY6:DG6" si="11">IF(CY7="",NA(),CY7)</f>
        <v>100</v>
      </c>
      <c r="CZ6" s="35">
        <f t="shared" si="11"/>
        <v>100</v>
      </c>
      <c r="DA6" s="35">
        <f t="shared" si="11"/>
        <v>100</v>
      </c>
      <c r="DB6" s="35">
        <f t="shared" si="11"/>
        <v>100</v>
      </c>
      <c r="DC6" s="35">
        <f t="shared" si="11"/>
        <v>94.87</v>
      </c>
      <c r="DD6" s="35">
        <f t="shared" si="11"/>
        <v>94.93</v>
      </c>
      <c r="DE6" s="35">
        <f t="shared" si="11"/>
        <v>95.1</v>
      </c>
      <c r="DF6" s="35">
        <f t="shared" si="11"/>
        <v>95.52</v>
      </c>
      <c r="DG6" s="35">
        <f t="shared" si="11"/>
        <v>94.97</v>
      </c>
      <c r="DH6" s="34" t="str">
        <f>IF(DH7="","",IF(DH7="-","【-】","【"&amp;SUBSTITUTE(TEXT(DH7,"#,##0.00"),"-","△")&amp;"】"))</f>
        <v>【94.97】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【0.00】</v>
      </c>
    </row>
    <row r="7" spans="1:145" s="36" customFormat="1" x14ac:dyDescent="0.15">
      <c r="A7" s="28"/>
      <c r="B7" s="37">
        <v>2020</v>
      </c>
      <c r="C7" s="37">
        <v>242012</v>
      </c>
      <c r="D7" s="37">
        <v>47</v>
      </c>
      <c r="E7" s="37">
        <v>17</v>
      </c>
      <c r="F7" s="37">
        <v>8</v>
      </c>
      <c r="G7" s="37">
        <v>0</v>
      </c>
      <c r="H7" s="37" t="s">
        <v>98</v>
      </c>
      <c r="I7" s="37" t="s">
        <v>99</v>
      </c>
      <c r="J7" s="37" t="s">
        <v>100</v>
      </c>
      <c r="K7" s="37" t="s">
        <v>101</v>
      </c>
      <c r="L7" s="37" t="s">
        <v>102</v>
      </c>
      <c r="M7" s="37" t="s">
        <v>103</v>
      </c>
      <c r="N7" s="38" t="s">
        <v>104</v>
      </c>
      <c r="O7" s="38" t="s">
        <v>105</v>
      </c>
      <c r="P7" s="38">
        <v>0.02</v>
      </c>
      <c r="Q7" s="38">
        <v>100</v>
      </c>
      <c r="R7" s="38">
        <v>3190</v>
      </c>
      <c r="S7" s="38">
        <v>276072</v>
      </c>
      <c r="T7" s="38">
        <v>711.19</v>
      </c>
      <c r="U7" s="38">
        <v>388.18</v>
      </c>
      <c r="V7" s="38">
        <v>45</v>
      </c>
      <c r="W7" s="38">
        <v>0.02</v>
      </c>
      <c r="X7" s="38">
        <v>2250</v>
      </c>
      <c r="Y7" s="38">
        <v>100</v>
      </c>
      <c r="Z7" s="38">
        <v>100</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41.91</v>
      </c>
      <c r="BG7" s="38">
        <v>38.29</v>
      </c>
      <c r="BH7" s="38">
        <v>34.81</v>
      </c>
      <c r="BI7" s="38">
        <v>30.92</v>
      </c>
      <c r="BJ7" s="38">
        <v>2.12</v>
      </c>
      <c r="BK7" s="38">
        <v>274.07</v>
      </c>
      <c r="BL7" s="38">
        <v>243.02</v>
      </c>
      <c r="BM7" s="38">
        <v>196.19</v>
      </c>
      <c r="BN7" s="38">
        <v>129.4</v>
      </c>
      <c r="BO7" s="38">
        <v>126.26</v>
      </c>
      <c r="BP7" s="38">
        <v>126.26</v>
      </c>
      <c r="BQ7" s="38">
        <v>39.94</v>
      </c>
      <c r="BR7" s="38">
        <v>39.39</v>
      </c>
      <c r="BS7" s="38">
        <v>30.12</v>
      </c>
      <c r="BT7" s="38">
        <v>36.33</v>
      </c>
      <c r="BU7" s="38">
        <v>56.81</v>
      </c>
      <c r="BV7" s="38">
        <v>37.06</v>
      </c>
      <c r="BW7" s="38">
        <v>41.35</v>
      </c>
      <c r="BX7" s="38">
        <v>39.07</v>
      </c>
      <c r="BY7" s="38">
        <v>38.409999999999997</v>
      </c>
      <c r="BZ7" s="38">
        <v>35.869999999999997</v>
      </c>
      <c r="CA7" s="38">
        <v>35.869999999999997</v>
      </c>
      <c r="CB7" s="38">
        <v>368.94</v>
      </c>
      <c r="CC7" s="38">
        <v>375.66</v>
      </c>
      <c r="CD7" s="38">
        <v>548.86</v>
      </c>
      <c r="CE7" s="38">
        <v>459.36</v>
      </c>
      <c r="CF7" s="38">
        <v>292.2</v>
      </c>
      <c r="CG7" s="38">
        <v>514.20000000000005</v>
      </c>
      <c r="CH7" s="38">
        <v>456.7</v>
      </c>
      <c r="CI7" s="38">
        <v>485</v>
      </c>
      <c r="CJ7" s="38">
        <v>501.56</v>
      </c>
      <c r="CK7" s="38">
        <v>528.78</v>
      </c>
      <c r="CL7" s="38">
        <v>528.78</v>
      </c>
      <c r="CM7" s="38">
        <v>86.67</v>
      </c>
      <c r="CN7" s="38">
        <v>86.67</v>
      </c>
      <c r="CO7" s="38">
        <v>86.67</v>
      </c>
      <c r="CP7" s="38">
        <v>80</v>
      </c>
      <c r="CQ7" s="38">
        <v>80</v>
      </c>
      <c r="CR7" s="38">
        <v>27.55</v>
      </c>
      <c r="CS7" s="38">
        <v>27.26</v>
      </c>
      <c r="CT7" s="38">
        <v>27.09</v>
      </c>
      <c r="CU7" s="38">
        <v>26.64</v>
      </c>
      <c r="CV7" s="38">
        <v>26.11</v>
      </c>
      <c r="CW7" s="38">
        <v>26.11</v>
      </c>
      <c r="CX7" s="38">
        <v>100</v>
      </c>
      <c r="CY7" s="38">
        <v>100</v>
      </c>
      <c r="CZ7" s="38">
        <v>100</v>
      </c>
      <c r="DA7" s="38">
        <v>100</v>
      </c>
      <c r="DB7" s="38">
        <v>100</v>
      </c>
      <c r="DC7" s="38">
        <v>94.87</v>
      </c>
      <c r="DD7" s="38">
        <v>94.93</v>
      </c>
      <c r="DE7" s="38">
        <v>95.1</v>
      </c>
      <c r="DF7" s="38">
        <v>95.52</v>
      </c>
      <c r="DG7" s="38">
        <v>94.97</v>
      </c>
      <c r="DH7" s="38">
        <v>94.97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松井　智紀</cp:lastModifiedBy>
  <cp:lastPrinted>2022-01-26T02:20:48Z</cp:lastPrinted>
  <dcterms:created xsi:type="dcterms:W3CDTF">2021-12-03T08:07:25Z</dcterms:created>
  <dcterms:modified xsi:type="dcterms:W3CDTF">2022-01-26T02:20:51Z</dcterms:modified>
  <cp:category/>
</cp:coreProperties>
</file>