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1交通政策係\04公営企業会計\調査・回答\R040201 【依頼：0128（金）〆】公営企業に係る経営比較分析表（令和２年度決算）の分析等について\"/>
    </mc:Choice>
  </mc:AlternateContent>
  <workbookProtection workbookAlgorithmName="SHA-512" workbookHashValue="xfp17lgzgLTkmseFP39njdU64dcunkOAvVj/UC5fNQyS4UOgavQAR+kphwhoRjoiF+dh490xd8P/K+3sSxJv0g==" workbookSaltValue="TRtCEVWGrVjE/snU4R2tP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51" i="4"/>
  <c r="LH30" i="4"/>
  <c r="GQ30" i="4"/>
  <c r="BZ30" i="4"/>
  <c r="LT76" i="4"/>
  <c r="IE76" i="4"/>
  <c r="BZ51" i="4"/>
  <c r="HP76" i="4"/>
  <c r="BG30" i="4"/>
  <c r="AV76" i="4"/>
  <c r="KO51" i="4"/>
  <c r="BG51" i="4"/>
  <c r="FX30" i="4"/>
  <c r="LE76" i="4"/>
  <c r="FX51" i="4"/>
  <c r="KO30" i="4"/>
  <c r="JV30" i="4"/>
  <c r="HA76" i="4"/>
  <c r="AN51" i="4"/>
  <c r="FE30" i="4"/>
  <c r="AN30" i="4"/>
  <c r="KP76" i="4"/>
  <c r="FE51" i="4"/>
  <c r="AG76" i="4"/>
  <c r="JV51" i="4"/>
  <c r="KA76" i="4"/>
  <c r="EL51" i="4"/>
  <c r="JC30" i="4"/>
  <c r="U51" i="4"/>
  <c r="GL76" i="4"/>
  <c r="EL30" i="4"/>
  <c r="U30" i="4"/>
  <c r="R76" i="4"/>
  <c r="JC51"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<sst xmlns="http://schemas.openxmlformats.org/spreadsheetml/2006/main" count="278" uniqueCount="141">
  <si>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</si>
  <si>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</si>
  <si>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</si>
  <si>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</si>
  <si>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</si>
  <si>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</si>
  <si>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</si>
  <si>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</si>
  <si>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</si>
  <si>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</si>
  <si>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</si>
  <si>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</si>
  <si>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</si>
  <si>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</si>
  <si>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</si>
  <si>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</si>
  <si>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</si>
  <si>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</si>
  <si>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</si>
  <si>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</si>
  <si>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</si>
  <si>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</si>
  <si>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</si>
  <si>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</si>
  <si>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</si>
  <si>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</si>
  <si>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</si>
  <si>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</si>
  <si>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</si>
  <si>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</si>
  <si>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</si>
  <si>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</si>
  <si>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</si>
  <si>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</si>
  <si>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</si>
  <si>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</si>
  <si>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</si>
  <si>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</si>
  <si>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</si>
  <si>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</si>
  <si>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</si>
  <si>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</si>
  <si>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</si>
  <si>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</si>
  <si>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</si>
  <si>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</si>
  <si>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</si>
  <si>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</si>
  <si>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</si>
  <si>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</si>
  <si>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</si>
  <si>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</si>
  <si>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</si>
  <si>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</si>
  <si>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</si>
  <si>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</si>
  <si>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</si>
  <si>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</si>
  <si>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</si>
  <si>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</si>
  <si>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</si>
  <si>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</si>
  <si>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</si>
  <si>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</si>
  <si>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</si>
  <si>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</si>
  <si>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</si>
  <si>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</si>
  <si>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</si>
  <si>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</si>
  <si>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</si>
  <si>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</si>
  <si>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</si>
  <si>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</si>
  <si>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</si>
  <si>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</si>
  <si>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</si>
  <si>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</si>
  <si>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</si>
  <si>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</si>
  <si>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</si>
  <si>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</si>
  <si>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</si>
  <si>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</si>
  <si>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</si>
  <si>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</si>
  <si>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</si>
  <si>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</si>
  <si>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</si>
  <si>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</si>
  <si>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</si>
  <si>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</si>
  <si>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</si>
  <si>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</si>
  <si>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</si>
  <si>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</si>
  <si>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</si>
  <si>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</si>
  <si>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</si>
  <si>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</si>
  <si>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</si>
  <si>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</si>
  <si>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</si>
  <si>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</si>
  <si>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</si>
  <si>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</si>
  <si>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</si>
  <si>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</si>
  <si>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当該値(N-2)</t>
    <phoneticPr fontId="5"/>
  </si>
  <si>
    <t>当該値(N)</t>
    <phoneticPr fontId="5"/>
  </si>
  <si>
    <t>当該値(N-3)</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</si>
  <si>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</si>
  <si>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</si>
  <si>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</si>
  <si>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</si>
  <si>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</si>
  <si>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</si>
  <si>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</si>
  <si>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</si>
  <si>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三重県　伊勢市</t>
  </si>
  <si>
    <t>宇治駐車場</t>
  </si>
  <si>
    <t>法非適用</t>
  </si>
  <si>
    <t>駐車場整備事業</t>
  </si>
  <si>
    <t>-</t>
  </si>
  <si>
    <t>Ａ３Ｂ２</t>
  </si>
  <si>
    <t>非設置</t>
  </si>
  <si>
    <t>該当数値なし</t>
  </si>
  <si>
    <t>届出駐車場</t>
  </si>
  <si>
    <t>広場式</t>
  </si>
  <si>
    <t>公共施設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</si>
  <si>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</si>
  <si>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</si>
  <si>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</si>
  <si>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</si>
  <si>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</si>
  <si>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</si>
  <si>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</si>
  <si>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今後、耐用年数を迎えた設備の更新や、電子決済システムの導入等を段階的に行っていく予定であるが、その投資見込み額についても、これに備えた積み立てにより賄える予定である。</t>
    <phoneticPr fontId="5"/>
  </si>
  <si>
    <t>稼働率は、新型コロナウイルス感染症の影響により利用者が減少したものの、１００％以上を維持している。
観光地という立地から、今後も安定した利用があるものと考える。</t>
    <rPh sb="5" eb="7">
      <t>シンガタ</t>
    </rPh>
    <rPh sb="14" eb="17">
      <t>カンセンショウ</t>
    </rPh>
    <rPh sb="18" eb="20">
      <t>エイキョウ</t>
    </rPh>
    <rPh sb="23" eb="26">
      <t>リヨウシャ</t>
    </rPh>
    <rPh sb="27" eb="29">
      <t>ゲンショウ</t>
    </rPh>
    <rPh sb="39" eb="41">
      <t>イジョウ</t>
    </rPh>
    <rPh sb="42" eb="44">
      <t>イジ</t>
    </rPh>
    <rPh sb="50" eb="53">
      <t>カンコウチ</t>
    </rPh>
    <rPh sb="56" eb="58">
      <t>リッチ</t>
    </rPh>
    <phoneticPr fontId="5"/>
  </si>
  <si>
    <t>利用者の多くは観光客であり、それが高い値で推移していることから、駐車場の需要が高い環境下にある。駐車料金についても、適切な価格を設定できていると考えられる。
民間譲渡については、当駐車場は交通渋滞対策のため運営をしている側面が大きく、臨時的に開設する駐車場と連携をしながら一体的に運営する必要があり、収益よりこれら社会的責務を優先することについて、民間が担うことが難しいと考えられるため、現在のところ継続して行政で行っていく予定である。
なお、今後も健全性が維持できるよう努めていきたい。</t>
    <phoneticPr fontId="5"/>
  </si>
  <si>
    <t>令和２年度は新型コロナウイルス感染症の影響により、収益が大幅に減少するなか、当会計は駐車場の管理運営以外に神宮周辺の交通渋滞対策にも多額の費用を充てているため、収益的収支比率、売上高ＧＯＰ、ＥＢＩＴＤＡの数値が大きく減少することになった。
また、一般会計からの繰入が発生したが、他部署と共同で行った事業の費用弁済として行われたものであり、収益の減少と直接の関連があるものではない。
新型コロナウイルスが終息するまで、収益の安定性確保は不透明な状況が続くことが想定されるため、支出の見直しと経営改善を図る必要がある。</t>
    <rPh sb="38" eb="39">
      <t>トウ</t>
    </rPh>
    <rPh sb="39" eb="41">
      <t>カイケイ</t>
    </rPh>
    <rPh sb="46" eb="48">
      <t>カンリ</t>
    </rPh>
    <rPh sb="66" eb="68">
      <t>タガク</t>
    </rPh>
    <rPh sb="69" eb="71">
      <t>ヒヨウ</t>
    </rPh>
    <rPh sb="72" eb="73">
      <t>ア</t>
    </rPh>
    <rPh sb="80" eb="83">
      <t>シュウエキテキ</t>
    </rPh>
    <rPh sb="83" eb="85">
      <t>シュウシ</t>
    </rPh>
    <rPh sb="85" eb="87">
      <t>ヒリツ</t>
    </rPh>
    <rPh sb="88" eb="90">
      <t>ウリアゲ</t>
    </rPh>
    <rPh sb="90" eb="91">
      <t>ダカ</t>
    </rPh>
    <rPh sb="102" eb="104">
      <t>スウチ</t>
    </rPh>
    <rPh sb="105" eb="106">
      <t>オオ</t>
    </rPh>
    <rPh sb="108" eb="110">
      <t>ゲンショウ</t>
    </rPh>
    <rPh sb="123" eb="125">
      <t>イッパン</t>
    </rPh>
    <rPh sb="125" eb="127">
      <t>カイケイ</t>
    </rPh>
    <rPh sb="130" eb="132">
      <t>クリイレ</t>
    </rPh>
    <rPh sb="133" eb="135">
      <t>ハッセイ</t>
    </rPh>
    <rPh sb="139" eb="140">
      <t>ホカ</t>
    </rPh>
    <rPh sb="140" eb="142">
      <t>ブショ</t>
    </rPh>
    <rPh sb="143" eb="145">
      <t>キョウドウ</t>
    </rPh>
    <rPh sb="146" eb="147">
      <t>オコナ</t>
    </rPh>
    <rPh sb="149" eb="151">
      <t>ジギョウ</t>
    </rPh>
    <rPh sb="152" eb="154">
      <t>ヒヨウ</t>
    </rPh>
    <rPh sb="154" eb="156">
      <t>ベンサイ</t>
    </rPh>
    <rPh sb="159" eb="160">
      <t>オコナ</t>
    </rPh>
    <rPh sb="169" eb="171">
      <t>シュウエキ</t>
    </rPh>
    <rPh sb="172" eb="174">
      <t>ゲンショウ</t>
    </rPh>
    <rPh sb="175" eb="177">
      <t>チョクセツ</t>
    </rPh>
    <rPh sb="191" eb="193">
      <t>シンガタ</t>
    </rPh>
    <rPh sb="201" eb="203">
      <t>シュウソク</t>
    </rPh>
    <rPh sb="208" eb="210">
      <t>シュウエキ</t>
    </rPh>
    <rPh sb="211" eb="214">
      <t>アンテイセイ</t>
    </rPh>
    <rPh sb="214" eb="216">
      <t>カクホ</t>
    </rPh>
    <rPh sb="217" eb="220">
      <t>フトウメイ</t>
    </rPh>
    <rPh sb="221" eb="223">
      <t>ジョウキョウ</t>
    </rPh>
    <rPh sb="224" eb="225">
      <t>ツヅ</t>
    </rPh>
    <rPh sb="229" eb="231">
      <t>ソウテイ</t>
    </rPh>
    <rPh sb="237" eb="239">
      <t>シシュツ</t>
    </rPh>
    <rPh sb="240" eb="242">
      <t>ミナオ</t>
    </rPh>
    <rPh sb="244" eb="246">
      <t>ケイエイ</t>
    </rPh>
    <rPh sb="246" eb="248">
      <t>カイゼン</t>
    </rPh>
    <rPh sb="249" eb="250">
      <t>ハカ</t>
    </rPh>
    <rPh sb="251" eb="25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</si>
</sst>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165</c:v>
                </c:pt>
                <c:pt idx="1">
                  <c:v>146.6</c:v>
                </c:pt>
                <c:pt idx="2">
                  <c:v>139</c:v>
                </c:pt>
                <c:pt idx="3">
                  <c:v>124.2</c:v>
                </c:pt>
                <c:pt idx="4">
                  <c:v>91.8</c:v>
                </c:pt>
              </c:numCache>
            </c:numRef>
          </c:val>
          <c:extLst xmlns:c16r2="http://schemas.microsoft.com/office/drawing/2015/06/chart">
            <c:ext xmlns:c16="http://schemas.microsoft.com/office/drawing/2014/chart" uri="{C3380CC4-5D6E-409C-BE32-E72D297353CC}">
              <c16:uniqueId val="{00000000-8E17-4D72-B1A0-0374C0511838}"/>
            </c:ext>
          </c:extLst>
        </c:ser>
        <c:dLbls>
          <c:showLegendKey val="0"/>
          <c:showVal val="0"/>
          <c:showCatName val="0"/>
          <c:showSerName val="0"/>
          <c:showPercent val="0"/>
          <c:showBubbleSize val="0"/>
        </c:dLbls>
        <c:gapWidth val="150"/>
        <c:axId val="367491344"/>
        <c:axId val="36749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xmlns:c16r2="http://schemas.microsoft.com/office/drawing/2015/06/chart">
            <c:ext xmlns:c16="http://schemas.microsoft.com/office/drawing/2014/chart" uri="{C3380CC4-5D6E-409C-BE32-E72D297353CC}">
              <c16:uniqueId val="{00000001-8E17-4D72-B1A0-0374C0511838}"/>
            </c:ext>
          </c:extLst>
        </c:ser>
        <c:dLbls>
          <c:showLegendKey val="0"/>
          <c:showVal val="0"/>
          <c:showCatName val="0"/>
          <c:showSerName val="0"/>
          <c:showPercent val="0"/>
          <c:showBubbleSize val="0"/>
        </c:dLbls>
        <c:marker val="1"/>
        <c:smooth val="0"/>
        <c:axId val="367491344"/>
        <c:axId val="367492128"/>
      </c:lineChart>
      <c:catAx>
        <c:axId val="367491344"/>
        <c:scaling>
          <c:orientation val="minMax"/>
        </c:scaling>
        <c:delete val="1"/>
        <c:axPos val="b"/>
        <c:numFmt formatCode="General" sourceLinked="1"/>
        <c:majorTickMark val="none"/>
        <c:minorTickMark val="none"/>
        <c:tickLblPos val="none"/>
        <c:crossAx val="367492128"/>
        <c:crosses val="autoZero"/>
        <c:auto val="1"/>
        <c:lblAlgn val="ctr"/>
        <c:lblOffset val="100"/>
        <c:noMultiLvlLbl val="1"/>
      </c:catAx>
      <c:valAx>
        <c:axId val="36749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49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3B-4B37-80AD-0F84A303AD5D}"/>
            </c:ext>
          </c:extLst>
        </c:ser>
        <c:dLbls>
          <c:showLegendKey val="0"/>
          <c:showVal val="0"/>
          <c:showCatName val="0"/>
          <c:showSerName val="0"/>
          <c:showPercent val="0"/>
          <c:showBubbleSize val="0"/>
        </c:dLbls>
        <c:gapWidth val="150"/>
        <c:axId val="369561768"/>
        <c:axId val="3695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xmlns:c16r2="http://schemas.microsoft.com/office/drawing/2015/06/chart">
            <c:ext xmlns:c16="http://schemas.microsoft.com/office/drawing/2014/chart" uri="{C3380CC4-5D6E-409C-BE32-E72D297353CC}">
              <c16:uniqueId val="{00000001-E93B-4B37-80AD-0F84A303AD5D}"/>
            </c:ext>
          </c:extLst>
        </c:ser>
        <c:dLbls>
          <c:showLegendKey val="0"/>
          <c:showVal val="0"/>
          <c:showCatName val="0"/>
          <c:showSerName val="0"/>
          <c:showPercent val="0"/>
          <c:showBubbleSize val="0"/>
        </c:dLbls>
        <c:marker val="1"/>
        <c:smooth val="0"/>
        <c:axId val="369561768"/>
        <c:axId val="369562944"/>
      </c:lineChart>
      <c:catAx>
        <c:axId val="369561768"/>
        <c:scaling>
          <c:orientation val="minMax"/>
        </c:scaling>
        <c:delete val="1"/>
        <c:axPos val="b"/>
        <c:numFmt formatCode="General" sourceLinked="1"/>
        <c:majorTickMark val="none"/>
        <c:minorTickMark val="none"/>
        <c:tickLblPos val="none"/>
        <c:crossAx val="369562944"/>
        <c:crosses val="autoZero"/>
        <c:auto val="1"/>
        <c:lblAlgn val="ctr"/>
        <c:lblOffset val="100"/>
        <c:noMultiLvlLbl val="1"/>
      </c:catAx>
      <c:valAx>
        <c:axId val="36956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561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012-4FA2-9FA1-72C55F0077A1}"/>
            </c:ext>
          </c:extLst>
        </c:ser>
        <c:dLbls>
          <c:showLegendKey val="0"/>
          <c:showVal val="0"/>
          <c:showCatName val="0"/>
          <c:showSerName val="0"/>
          <c:showPercent val="0"/>
          <c:showBubbleSize val="0"/>
        </c:dLbls>
        <c:gapWidth val="150"/>
        <c:axId val="369562552"/>
        <c:axId val="36956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012-4FA2-9FA1-72C55F0077A1}"/>
            </c:ext>
          </c:extLst>
        </c:ser>
        <c:dLbls>
          <c:showLegendKey val="0"/>
          <c:showVal val="0"/>
          <c:showCatName val="0"/>
          <c:showSerName val="0"/>
          <c:showPercent val="0"/>
          <c:showBubbleSize val="0"/>
        </c:dLbls>
        <c:marker val="1"/>
        <c:smooth val="0"/>
        <c:axId val="369562552"/>
        <c:axId val="369563336"/>
      </c:lineChart>
      <c:catAx>
        <c:axId val="369562552"/>
        <c:scaling>
          <c:orientation val="minMax"/>
        </c:scaling>
        <c:delete val="1"/>
        <c:axPos val="b"/>
        <c:numFmt formatCode="General" sourceLinked="1"/>
        <c:majorTickMark val="none"/>
        <c:minorTickMark val="none"/>
        <c:tickLblPos val="none"/>
        <c:crossAx val="369563336"/>
        <c:crosses val="autoZero"/>
        <c:auto val="1"/>
        <c:lblAlgn val="ctr"/>
        <c:lblOffset val="100"/>
        <c:noMultiLvlLbl val="1"/>
      </c:catAx>
      <c:valAx>
        <c:axId val="369563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56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FEC-4D42-834F-4073B15815CA}"/>
            </c:ext>
          </c:extLst>
        </c:ser>
        <c:dLbls>
          <c:showLegendKey val="0"/>
          <c:showVal val="0"/>
          <c:showCatName val="0"/>
          <c:showSerName val="0"/>
          <c:showPercent val="0"/>
          <c:showBubbleSize val="0"/>
        </c:dLbls>
        <c:gapWidth val="150"/>
        <c:axId val="369563728"/>
        <c:axId val="36956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FEC-4D42-834F-4073B15815CA}"/>
            </c:ext>
          </c:extLst>
        </c:ser>
        <c:dLbls>
          <c:showLegendKey val="0"/>
          <c:showVal val="0"/>
          <c:showCatName val="0"/>
          <c:showSerName val="0"/>
          <c:showPercent val="0"/>
          <c:showBubbleSize val="0"/>
        </c:dLbls>
        <c:marker val="1"/>
        <c:smooth val="0"/>
        <c:axId val="369563728"/>
        <c:axId val="369568432"/>
      </c:lineChart>
      <c:catAx>
        <c:axId val="369563728"/>
        <c:scaling>
          <c:orientation val="minMax"/>
        </c:scaling>
        <c:delete val="1"/>
        <c:axPos val="b"/>
        <c:numFmt formatCode="General" sourceLinked="1"/>
        <c:majorTickMark val="none"/>
        <c:minorTickMark val="none"/>
        <c:tickLblPos val="none"/>
        <c:crossAx val="369568432"/>
        <c:crosses val="autoZero"/>
        <c:auto val="1"/>
        <c:lblAlgn val="ctr"/>
        <c:lblOffset val="100"/>
        <c:noMultiLvlLbl val="1"/>
      </c:catAx>
      <c:valAx>
        <c:axId val="36956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56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3.9</c:v>
                </c:pt>
              </c:numCache>
            </c:numRef>
          </c:val>
          <c:extLst xmlns:c16r2="http://schemas.microsoft.com/office/drawing/2015/06/chart">
            <c:ext xmlns:c16="http://schemas.microsoft.com/office/drawing/2014/chart" uri="{C3380CC4-5D6E-409C-BE32-E72D297353CC}">
              <c16:uniqueId val="{00000000-66B3-43FC-A0B6-B3B242E00D72}"/>
            </c:ext>
          </c:extLst>
        </c:ser>
        <c:dLbls>
          <c:showLegendKey val="0"/>
          <c:showVal val="0"/>
          <c:showCatName val="0"/>
          <c:showSerName val="0"/>
          <c:showPercent val="0"/>
          <c:showBubbleSize val="0"/>
        </c:dLbls>
        <c:gapWidth val="150"/>
        <c:axId val="369568824"/>
        <c:axId val="36956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xmlns:c16r2="http://schemas.microsoft.com/office/drawing/2015/06/chart">
            <c:ext xmlns:c16="http://schemas.microsoft.com/office/drawing/2014/chart" uri="{C3380CC4-5D6E-409C-BE32-E72D297353CC}">
              <c16:uniqueId val="{00000001-66B3-43FC-A0B6-B3B242E00D72}"/>
            </c:ext>
          </c:extLst>
        </c:ser>
        <c:dLbls>
          <c:showLegendKey val="0"/>
          <c:showVal val="0"/>
          <c:showCatName val="0"/>
          <c:showSerName val="0"/>
          <c:showPercent val="0"/>
          <c:showBubbleSize val="0"/>
        </c:dLbls>
        <c:marker val="1"/>
        <c:smooth val="0"/>
        <c:axId val="369568824"/>
        <c:axId val="369564120"/>
      </c:lineChart>
      <c:catAx>
        <c:axId val="369568824"/>
        <c:scaling>
          <c:orientation val="minMax"/>
        </c:scaling>
        <c:delete val="1"/>
        <c:axPos val="b"/>
        <c:numFmt formatCode="General" sourceLinked="1"/>
        <c:majorTickMark val="none"/>
        <c:minorTickMark val="none"/>
        <c:tickLblPos val="none"/>
        <c:crossAx val="369564120"/>
        <c:crosses val="autoZero"/>
        <c:auto val="1"/>
        <c:lblAlgn val="ctr"/>
        <c:lblOffset val="100"/>
        <c:noMultiLvlLbl val="1"/>
      </c:catAx>
      <c:valAx>
        <c:axId val="369564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56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21</c:v>
                </c:pt>
              </c:numCache>
            </c:numRef>
          </c:val>
          <c:extLst xmlns:c16r2="http://schemas.microsoft.com/office/drawing/2015/06/chart">
            <c:ext xmlns:c16="http://schemas.microsoft.com/office/drawing/2014/chart" uri="{C3380CC4-5D6E-409C-BE32-E72D297353CC}">
              <c16:uniqueId val="{00000000-5FA1-41FE-A35F-DDD662FE4D8A}"/>
            </c:ext>
          </c:extLst>
        </c:ser>
        <c:dLbls>
          <c:showLegendKey val="0"/>
          <c:showVal val="0"/>
          <c:showCatName val="0"/>
          <c:showSerName val="0"/>
          <c:showPercent val="0"/>
          <c:showBubbleSize val="0"/>
        </c:dLbls>
        <c:gapWidth val="150"/>
        <c:axId val="369566080"/>
        <c:axId val="36956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xmlns:c16r2="http://schemas.microsoft.com/office/drawing/2015/06/chart">
            <c:ext xmlns:c16="http://schemas.microsoft.com/office/drawing/2014/chart" uri="{C3380CC4-5D6E-409C-BE32-E72D297353CC}">
              <c16:uniqueId val="{00000001-5FA1-41FE-A35F-DDD662FE4D8A}"/>
            </c:ext>
          </c:extLst>
        </c:ser>
        <c:dLbls>
          <c:showLegendKey val="0"/>
          <c:showVal val="0"/>
          <c:showCatName val="0"/>
          <c:showSerName val="0"/>
          <c:showPercent val="0"/>
          <c:showBubbleSize val="0"/>
        </c:dLbls>
        <c:marker val="1"/>
        <c:smooth val="0"/>
        <c:axId val="369566080"/>
        <c:axId val="369566472"/>
      </c:lineChart>
      <c:catAx>
        <c:axId val="369566080"/>
        <c:scaling>
          <c:orientation val="minMax"/>
        </c:scaling>
        <c:delete val="1"/>
        <c:axPos val="b"/>
        <c:numFmt formatCode="General" sourceLinked="1"/>
        <c:majorTickMark val="none"/>
        <c:minorTickMark val="none"/>
        <c:tickLblPos val="none"/>
        <c:crossAx val="369566472"/>
        <c:crosses val="autoZero"/>
        <c:auto val="1"/>
        <c:lblAlgn val="ctr"/>
        <c:lblOffset val="100"/>
        <c:noMultiLvlLbl val="1"/>
      </c:catAx>
      <c:valAx>
        <c:axId val="369566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56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143.4</c:v>
                </c:pt>
                <c:pt idx="1">
                  <c:v>138.6</c:v>
                </c:pt>
                <c:pt idx="2">
                  <c:v>138.6</c:v>
                </c:pt>
                <c:pt idx="3">
                  <c:v>142.80000000000001</c:v>
                </c:pt>
                <c:pt idx="4">
                  <c:v>112.1</c:v>
                </c:pt>
              </c:numCache>
            </c:numRef>
          </c:val>
          <c:extLst xmlns:c16r2="http://schemas.microsoft.com/office/drawing/2015/06/chart">
            <c:ext xmlns:c16="http://schemas.microsoft.com/office/drawing/2014/chart" uri="{C3380CC4-5D6E-409C-BE32-E72D297353CC}">
              <c16:uniqueId val="{00000000-80C1-4181-B560-437A331F10AC}"/>
            </c:ext>
          </c:extLst>
        </c:ser>
        <c:dLbls>
          <c:showLegendKey val="0"/>
          <c:showVal val="0"/>
          <c:showCatName val="0"/>
          <c:showSerName val="0"/>
          <c:showPercent val="0"/>
          <c:showBubbleSize val="0"/>
        </c:dLbls>
        <c:gapWidth val="150"/>
        <c:axId val="488910088"/>
        <c:axId val="48890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xmlns:c16r2="http://schemas.microsoft.com/office/drawing/2015/06/chart">
            <c:ext xmlns:c16="http://schemas.microsoft.com/office/drawing/2014/chart" uri="{C3380CC4-5D6E-409C-BE32-E72D297353CC}">
              <c16:uniqueId val="{00000001-80C1-4181-B560-437A331F10AC}"/>
            </c:ext>
          </c:extLst>
        </c:ser>
        <c:dLbls>
          <c:showLegendKey val="0"/>
          <c:showVal val="0"/>
          <c:showCatName val="0"/>
          <c:showSerName val="0"/>
          <c:showPercent val="0"/>
          <c:showBubbleSize val="0"/>
        </c:dLbls>
        <c:marker val="1"/>
        <c:smooth val="0"/>
        <c:axId val="488910088"/>
        <c:axId val="488906168"/>
      </c:lineChart>
      <c:catAx>
        <c:axId val="488910088"/>
        <c:scaling>
          <c:orientation val="minMax"/>
        </c:scaling>
        <c:delete val="1"/>
        <c:axPos val="b"/>
        <c:numFmt formatCode="General" sourceLinked="1"/>
        <c:majorTickMark val="none"/>
        <c:minorTickMark val="none"/>
        <c:tickLblPos val="none"/>
        <c:crossAx val="488906168"/>
        <c:crosses val="autoZero"/>
        <c:auto val="1"/>
        <c:lblAlgn val="ctr"/>
        <c:lblOffset val="100"/>
        <c:noMultiLvlLbl val="1"/>
      </c:catAx>
      <c:valAx>
        <c:axId val="488906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910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38.700000000000003</c:v>
                </c:pt>
                <c:pt idx="1">
                  <c:v>31.8</c:v>
                </c:pt>
                <c:pt idx="2">
                  <c:v>28</c:v>
                </c:pt>
                <c:pt idx="3">
                  <c:v>19.3</c:v>
                </c:pt>
                <c:pt idx="4">
                  <c:v>-17.3</c:v>
                </c:pt>
              </c:numCache>
            </c:numRef>
          </c:val>
          <c:extLst xmlns:c16r2="http://schemas.microsoft.com/office/drawing/2015/06/chart">
            <c:ext xmlns:c16="http://schemas.microsoft.com/office/drawing/2014/chart" uri="{C3380CC4-5D6E-409C-BE32-E72D297353CC}">
              <c16:uniqueId val="{00000000-43A1-47EF-A9C3-55F3B6402619}"/>
            </c:ext>
          </c:extLst>
        </c:ser>
        <c:dLbls>
          <c:showLegendKey val="0"/>
          <c:showVal val="0"/>
          <c:showCatName val="0"/>
          <c:showSerName val="0"/>
          <c:showPercent val="0"/>
          <c:showBubbleSize val="0"/>
        </c:dLbls>
        <c:gapWidth val="150"/>
        <c:axId val="488906560"/>
        <c:axId val="48890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xmlns:c16r2="http://schemas.microsoft.com/office/drawing/2015/06/chart">
            <c:ext xmlns:c16="http://schemas.microsoft.com/office/drawing/2014/chart" uri="{C3380CC4-5D6E-409C-BE32-E72D297353CC}">
              <c16:uniqueId val="{00000001-43A1-47EF-A9C3-55F3B6402619}"/>
            </c:ext>
          </c:extLst>
        </c:ser>
        <c:dLbls>
          <c:showLegendKey val="0"/>
          <c:showVal val="0"/>
          <c:showCatName val="0"/>
          <c:showSerName val="0"/>
          <c:showPercent val="0"/>
          <c:showBubbleSize val="0"/>
        </c:dLbls>
        <c:marker val="1"/>
        <c:smooth val="0"/>
        <c:axId val="488906560"/>
        <c:axId val="488909696"/>
      </c:lineChart>
      <c:catAx>
        <c:axId val="488906560"/>
        <c:scaling>
          <c:orientation val="minMax"/>
        </c:scaling>
        <c:delete val="1"/>
        <c:axPos val="b"/>
        <c:numFmt formatCode="General" sourceLinked="1"/>
        <c:majorTickMark val="none"/>
        <c:minorTickMark val="none"/>
        <c:tickLblPos val="none"/>
        <c:crossAx val="488909696"/>
        <c:crosses val="autoZero"/>
        <c:auto val="1"/>
        <c:lblAlgn val="ctr"/>
        <c:lblOffset val="100"/>
        <c:noMultiLvlLbl val="1"/>
      </c:catAx>
      <c:valAx>
        <c:axId val="48890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90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222262</c:v>
                </c:pt>
                <c:pt idx="1">
                  <c:v>176782</c:v>
                </c:pt>
                <c:pt idx="2">
                  <c:v>156413</c:v>
                </c:pt>
                <c:pt idx="3">
                  <c:v>110017</c:v>
                </c:pt>
                <c:pt idx="4">
                  <c:v>-46143</c:v>
                </c:pt>
              </c:numCache>
            </c:numRef>
          </c:val>
          <c:extLst xmlns:c16r2="http://schemas.microsoft.com/office/drawing/2015/06/chart">
            <c:ext xmlns:c16="http://schemas.microsoft.com/office/drawing/2014/chart" uri="{C3380CC4-5D6E-409C-BE32-E72D297353CC}">
              <c16:uniqueId val="{00000000-9E87-4327-ADBA-EDD4EA0A3069}"/>
            </c:ext>
          </c:extLst>
        </c:ser>
        <c:dLbls>
          <c:showLegendKey val="0"/>
          <c:showVal val="0"/>
          <c:showCatName val="0"/>
          <c:showSerName val="0"/>
          <c:showPercent val="0"/>
          <c:showBubbleSize val="0"/>
        </c:dLbls>
        <c:gapWidth val="150"/>
        <c:axId val="488910480"/>
        <c:axId val="48891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xmlns:c16r2="http://schemas.microsoft.com/office/drawing/2015/06/chart">
            <c:ext xmlns:c16="http://schemas.microsoft.com/office/drawing/2014/chart" uri="{C3380CC4-5D6E-409C-BE32-E72D297353CC}">
              <c16:uniqueId val="{00000001-9E87-4327-ADBA-EDD4EA0A3069}"/>
            </c:ext>
          </c:extLst>
        </c:ser>
        <c:dLbls>
          <c:showLegendKey val="0"/>
          <c:showVal val="0"/>
          <c:showCatName val="0"/>
          <c:showSerName val="0"/>
          <c:showPercent val="0"/>
          <c:showBubbleSize val="0"/>
        </c:dLbls>
        <c:marker val="1"/>
        <c:smooth val="0"/>
        <c:axId val="488910480"/>
        <c:axId val="488913224"/>
      </c:lineChart>
      <c:catAx>
        <c:axId val="488910480"/>
        <c:scaling>
          <c:orientation val="minMax"/>
        </c:scaling>
        <c:delete val="1"/>
        <c:axPos val="b"/>
        <c:numFmt formatCode="General" sourceLinked="1"/>
        <c:majorTickMark val="none"/>
        <c:minorTickMark val="none"/>
        <c:tickLblPos val="none"/>
        <c:crossAx val="488913224"/>
        <c:crosses val="autoZero"/>
        <c:auto val="1"/>
        <c:lblAlgn val="ctr"/>
        <c:lblOffset val="100"/>
        <c:noMultiLvlLbl val="1"/>
      </c:catAx>
      <c:valAx>
        <c:axId val="488913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91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L1" zoomScale="80" zoomScaleNormal="80" zoomScaleSheetLayoutView="70" workbookViewId="0">
      <selection activeCell="NS15" sqref="NS1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三重県伊勢市　宇治駐車場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62138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1790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165</v>
      </c>
      <c r="V31" s="118"/>
      <c r="W31" s="118"/>
      <c r="X31" s="118"/>
      <c r="Y31" s="118"/>
      <c r="Z31" s="118"/>
      <c r="AA31" s="118"/>
      <c r="AB31" s="118"/>
      <c r="AC31" s="118"/>
      <c r="AD31" s="118"/>
      <c r="AE31" s="118"/>
      <c r="AF31" s="118"/>
      <c r="AG31" s="118"/>
      <c r="AH31" s="118"/>
      <c r="AI31" s="118"/>
      <c r="AJ31" s="118"/>
      <c r="AK31" s="118"/>
      <c r="AL31" s="118"/>
      <c r="AM31" s="118"/>
      <c r="AN31" s="118">
        <f>データ!Z7</f>
        <v>146.6</v>
      </c>
      <c r="AO31" s="118"/>
      <c r="AP31" s="118"/>
      <c r="AQ31" s="118"/>
      <c r="AR31" s="118"/>
      <c r="AS31" s="118"/>
      <c r="AT31" s="118"/>
      <c r="AU31" s="118"/>
      <c r="AV31" s="118"/>
      <c r="AW31" s="118"/>
      <c r="AX31" s="118"/>
      <c r="AY31" s="118"/>
      <c r="AZ31" s="118"/>
      <c r="BA31" s="118"/>
      <c r="BB31" s="118"/>
      <c r="BC31" s="118"/>
      <c r="BD31" s="118"/>
      <c r="BE31" s="118"/>
      <c r="BF31" s="118"/>
      <c r="BG31" s="118">
        <f>データ!AA7</f>
        <v>139</v>
      </c>
      <c r="BH31" s="118"/>
      <c r="BI31" s="118"/>
      <c r="BJ31" s="118"/>
      <c r="BK31" s="118"/>
      <c r="BL31" s="118"/>
      <c r="BM31" s="118"/>
      <c r="BN31" s="118"/>
      <c r="BO31" s="118"/>
      <c r="BP31" s="118"/>
      <c r="BQ31" s="118"/>
      <c r="BR31" s="118"/>
      <c r="BS31" s="118"/>
      <c r="BT31" s="118"/>
      <c r="BU31" s="118"/>
      <c r="BV31" s="118"/>
      <c r="BW31" s="118"/>
      <c r="BX31" s="118"/>
      <c r="BY31" s="118"/>
      <c r="BZ31" s="118">
        <f>データ!AB7</f>
        <v>124.2</v>
      </c>
      <c r="CA31" s="118"/>
      <c r="CB31" s="118"/>
      <c r="CC31" s="118"/>
      <c r="CD31" s="118"/>
      <c r="CE31" s="118"/>
      <c r="CF31" s="118"/>
      <c r="CG31" s="118"/>
      <c r="CH31" s="118"/>
      <c r="CI31" s="118"/>
      <c r="CJ31" s="118"/>
      <c r="CK31" s="118"/>
      <c r="CL31" s="118"/>
      <c r="CM31" s="118"/>
      <c r="CN31" s="118"/>
      <c r="CO31" s="118"/>
      <c r="CP31" s="118"/>
      <c r="CQ31" s="118"/>
      <c r="CR31" s="118"/>
      <c r="CS31" s="118">
        <f>データ!AC7</f>
        <v>91.8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3.9</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143.4</v>
      </c>
      <c r="JD31" s="120"/>
      <c r="JE31" s="120"/>
      <c r="JF31" s="120"/>
      <c r="JG31" s="120"/>
      <c r="JH31" s="120"/>
      <c r="JI31" s="120"/>
      <c r="JJ31" s="120"/>
      <c r="JK31" s="120"/>
      <c r="JL31" s="120"/>
      <c r="JM31" s="120"/>
      <c r="JN31" s="120"/>
      <c r="JO31" s="120"/>
      <c r="JP31" s="120"/>
      <c r="JQ31" s="120"/>
      <c r="JR31" s="120"/>
      <c r="JS31" s="120"/>
      <c r="JT31" s="120"/>
      <c r="JU31" s="121"/>
      <c r="JV31" s="119">
        <f>データ!DL7</f>
        <v>138.6</v>
      </c>
      <c r="JW31" s="120"/>
      <c r="JX31" s="120"/>
      <c r="JY31" s="120"/>
      <c r="JZ31" s="120"/>
      <c r="KA31" s="120"/>
      <c r="KB31" s="120"/>
      <c r="KC31" s="120"/>
      <c r="KD31" s="120"/>
      <c r="KE31" s="120"/>
      <c r="KF31" s="120"/>
      <c r="KG31" s="120"/>
      <c r="KH31" s="120"/>
      <c r="KI31" s="120"/>
      <c r="KJ31" s="120"/>
      <c r="KK31" s="120"/>
      <c r="KL31" s="120"/>
      <c r="KM31" s="120"/>
      <c r="KN31" s="121"/>
      <c r="KO31" s="119">
        <f>データ!DM7</f>
        <v>138.6</v>
      </c>
      <c r="KP31" s="120"/>
      <c r="KQ31" s="120"/>
      <c r="KR31" s="120"/>
      <c r="KS31" s="120"/>
      <c r="KT31" s="120"/>
      <c r="KU31" s="120"/>
      <c r="KV31" s="120"/>
      <c r="KW31" s="120"/>
      <c r="KX31" s="120"/>
      <c r="KY31" s="120"/>
      <c r="KZ31" s="120"/>
      <c r="LA31" s="120"/>
      <c r="LB31" s="120"/>
      <c r="LC31" s="120"/>
      <c r="LD31" s="120"/>
      <c r="LE31" s="120"/>
      <c r="LF31" s="120"/>
      <c r="LG31" s="121"/>
      <c r="LH31" s="119">
        <f>データ!DN7</f>
        <v>142.80000000000001</v>
      </c>
      <c r="LI31" s="120"/>
      <c r="LJ31" s="120"/>
      <c r="LK31" s="120"/>
      <c r="LL31" s="120"/>
      <c r="LM31" s="120"/>
      <c r="LN31" s="120"/>
      <c r="LO31" s="120"/>
      <c r="LP31" s="120"/>
      <c r="LQ31" s="120"/>
      <c r="LR31" s="120"/>
      <c r="LS31" s="120"/>
      <c r="LT31" s="120"/>
      <c r="LU31" s="120"/>
      <c r="LV31" s="120"/>
      <c r="LW31" s="120"/>
      <c r="LX31" s="120"/>
      <c r="LY31" s="120"/>
      <c r="LZ31" s="121"/>
      <c r="MA31" s="119">
        <f>データ!DO7</f>
        <v>112.1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413.9</v>
      </c>
      <c r="V32" s="118"/>
      <c r="W32" s="118"/>
      <c r="X32" s="118"/>
      <c r="Y32" s="118"/>
      <c r="Z32" s="118"/>
      <c r="AA32" s="118"/>
      <c r="AB32" s="118"/>
      <c r="AC32" s="118"/>
      <c r="AD32" s="118"/>
      <c r="AE32" s="118"/>
      <c r="AF32" s="118"/>
      <c r="AG32" s="118"/>
      <c r="AH32" s="118"/>
      <c r="AI32" s="118"/>
      <c r="AJ32" s="118"/>
      <c r="AK32" s="118"/>
      <c r="AL32" s="118"/>
      <c r="AM32" s="118"/>
      <c r="AN32" s="118">
        <f>データ!AE7</f>
        <v>263.7</v>
      </c>
      <c r="AO32" s="118"/>
      <c r="AP32" s="118"/>
      <c r="AQ32" s="118"/>
      <c r="AR32" s="118"/>
      <c r="AS32" s="118"/>
      <c r="AT32" s="118"/>
      <c r="AU32" s="118"/>
      <c r="AV32" s="118"/>
      <c r="AW32" s="118"/>
      <c r="AX32" s="118"/>
      <c r="AY32" s="118"/>
      <c r="AZ32" s="118"/>
      <c r="BA32" s="118"/>
      <c r="BB32" s="118"/>
      <c r="BC32" s="118"/>
      <c r="BD32" s="118"/>
      <c r="BE32" s="118"/>
      <c r="BF32" s="118"/>
      <c r="BG32" s="118">
        <f>データ!AF7</f>
        <v>509.7</v>
      </c>
      <c r="BH32" s="118"/>
      <c r="BI32" s="118"/>
      <c r="BJ32" s="118"/>
      <c r="BK32" s="118"/>
      <c r="BL32" s="118"/>
      <c r="BM32" s="118"/>
      <c r="BN32" s="118"/>
      <c r="BO32" s="118"/>
      <c r="BP32" s="118"/>
      <c r="BQ32" s="118"/>
      <c r="BR32" s="118"/>
      <c r="BS32" s="118"/>
      <c r="BT32" s="118"/>
      <c r="BU32" s="118"/>
      <c r="BV32" s="118"/>
      <c r="BW32" s="118"/>
      <c r="BX32" s="118"/>
      <c r="BY32" s="118"/>
      <c r="BZ32" s="118">
        <f>データ!AG7</f>
        <v>1492.8</v>
      </c>
      <c r="CA32" s="118"/>
      <c r="CB32" s="118"/>
      <c r="CC32" s="118"/>
      <c r="CD32" s="118"/>
      <c r="CE32" s="118"/>
      <c r="CF32" s="118"/>
      <c r="CG32" s="118"/>
      <c r="CH32" s="118"/>
      <c r="CI32" s="118"/>
      <c r="CJ32" s="118"/>
      <c r="CK32" s="118"/>
      <c r="CL32" s="118"/>
      <c r="CM32" s="118"/>
      <c r="CN32" s="118"/>
      <c r="CO32" s="118"/>
      <c r="CP32" s="118"/>
      <c r="CQ32" s="118"/>
      <c r="CR32" s="118"/>
      <c r="CS32" s="118">
        <f>データ!AH7</f>
        <v>3199.2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v>
      </c>
      <c r="EM32" s="118"/>
      <c r="EN32" s="118"/>
      <c r="EO32" s="118"/>
      <c r="EP32" s="118"/>
      <c r="EQ32" s="118"/>
      <c r="ER32" s="118"/>
      <c r="ES32" s="118"/>
      <c r="ET32" s="118"/>
      <c r="EU32" s="118"/>
      <c r="EV32" s="118"/>
      <c r="EW32" s="118"/>
      <c r="EX32" s="118"/>
      <c r="EY32" s="118"/>
      <c r="EZ32" s="118"/>
      <c r="FA32" s="118"/>
      <c r="FB32" s="118"/>
      <c r="FC32" s="118"/>
      <c r="FD32" s="118"/>
      <c r="FE32" s="118">
        <f>データ!AP7</f>
        <v>0.5</v>
      </c>
      <c r="FF32" s="118"/>
      <c r="FG32" s="118"/>
      <c r="FH32" s="118"/>
      <c r="FI32" s="118"/>
      <c r="FJ32" s="118"/>
      <c r="FK32" s="118"/>
      <c r="FL32" s="118"/>
      <c r="FM32" s="118"/>
      <c r="FN32" s="118"/>
      <c r="FO32" s="118"/>
      <c r="FP32" s="118"/>
      <c r="FQ32" s="118"/>
      <c r="FR32" s="118"/>
      <c r="FS32" s="118"/>
      <c r="FT32" s="118"/>
      <c r="FU32" s="118"/>
      <c r="FV32" s="118"/>
      <c r="FW32" s="118"/>
      <c r="FX32" s="118">
        <f>データ!AQ7</f>
        <v>1</v>
      </c>
      <c r="FY32" s="118"/>
      <c r="FZ32" s="118"/>
      <c r="GA32" s="118"/>
      <c r="GB32" s="118"/>
      <c r="GC32" s="118"/>
      <c r="GD32" s="118"/>
      <c r="GE32" s="118"/>
      <c r="GF32" s="118"/>
      <c r="GG32" s="118"/>
      <c r="GH32" s="118"/>
      <c r="GI32" s="118"/>
      <c r="GJ32" s="118"/>
      <c r="GK32" s="118"/>
      <c r="GL32" s="118"/>
      <c r="GM32" s="118"/>
      <c r="GN32" s="118"/>
      <c r="GO32" s="118"/>
      <c r="GP32" s="118"/>
      <c r="GQ32" s="118">
        <f>データ!AR7</f>
        <v>0.8</v>
      </c>
      <c r="GR32" s="118"/>
      <c r="GS32" s="118"/>
      <c r="GT32" s="118"/>
      <c r="GU32" s="118"/>
      <c r="GV32" s="118"/>
      <c r="GW32" s="118"/>
      <c r="GX32" s="118"/>
      <c r="GY32" s="118"/>
      <c r="GZ32" s="118"/>
      <c r="HA32" s="118"/>
      <c r="HB32" s="118"/>
      <c r="HC32" s="118"/>
      <c r="HD32" s="118"/>
      <c r="HE32" s="118"/>
      <c r="HF32" s="118"/>
      <c r="HG32" s="118"/>
      <c r="HH32" s="118"/>
      <c r="HI32" s="118"/>
      <c r="HJ32" s="118">
        <f>データ!AS7</f>
        <v>5.9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v>
      </c>
      <c r="JD32" s="120"/>
      <c r="JE32" s="120"/>
      <c r="JF32" s="120"/>
      <c r="JG32" s="120"/>
      <c r="JH32" s="120"/>
      <c r="JI32" s="120"/>
      <c r="JJ32" s="120"/>
      <c r="JK32" s="120"/>
      <c r="JL32" s="120"/>
      <c r="JM32" s="120"/>
      <c r="JN32" s="120"/>
      <c r="JO32" s="120"/>
      <c r="JP32" s="120"/>
      <c r="JQ32" s="120"/>
      <c r="JR32" s="120"/>
      <c r="JS32" s="120"/>
      <c r="JT32" s="120"/>
      <c r="JU32" s="121"/>
      <c r="JV32" s="119">
        <f>データ!DQ7</f>
        <v>170.6</v>
      </c>
      <c r="JW32" s="120"/>
      <c r="JX32" s="120"/>
      <c r="JY32" s="120"/>
      <c r="JZ32" s="120"/>
      <c r="KA32" s="120"/>
      <c r="KB32" s="120"/>
      <c r="KC32" s="120"/>
      <c r="KD32" s="120"/>
      <c r="KE32" s="120"/>
      <c r="KF32" s="120"/>
      <c r="KG32" s="120"/>
      <c r="KH32" s="120"/>
      <c r="KI32" s="120"/>
      <c r="KJ32" s="120"/>
      <c r="KK32" s="120"/>
      <c r="KL32" s="120"/>
      <c r="KM32" s="120"/>
      <c r="KN32" s="121"/>
      <c r="KO32" s="119">
        <f>データ!DR7</f>
        <v>171.8</v>
      </c>
      <c r="KP32" s="120"/>
      <c r="KQ32" s="120"/>
      <c r="KR32" s="120"/>
      <c r="KS32" s="120"/>
      <c r="KT32" s="120"/>
      <c r="KU32" s="120"/>
      <c r="KV32" s="120"/>
      <c r="KW32" s="120"/>
      <c r="KX32" s="120"/>
      <c r="KY32" s="120"/>
      <c r="KZ32" s="120"/>
      <c r="LA32" s="120"/>
      <c r="LB32" s="120"/>
      <c r="LC32" s="120"/>
      <c r="LD32" s="120"/>
      <c r="LE32" s="120"/>
      <c r="LF32" s="120"/>
      <c r="LG32" s="121"/>
      <c r="LH32" s="119">
        <f>データ!DS7</f>
        <v>169.4</v>
      </c>
      <c r="LI32" s="120"/>
      <c r="LJ32" s="120"/>
      <c r="LK32" s="120"/>
      <c r="LL32" s="120"/>
      <c r="LM32" s="120"/>
      <c r="LN32" s="120"/>
      <c r="LO32" s="120"/>
      <c r="LP32" s="120"/>
      <c r="LQ32" s="120"/>
      <c r="LR32" s="120"/>
      <c r="LS32" s="120"/>
      <c r="LT32" s="120"/>
      <c r="LU32" s="120"/>
      <c r="LV32" s="120"/>
      <c r="LW32" s="120"/>
      <c r="LX32" s="120"/>
      <c r="LY32" s="120"/>
      <c r="LZ32" s="121"/>
      <c r="MA32" s="119">
        <f>データ!DT7</f>
        <v>128.5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137</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138</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21</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38.700000000000003</v>
      </c>
      <c r="EM52" s="118"/>
      <c r="EN52" s="118"/>
      <c r="EO52" s="118"/>
      <c r="EP52" s="118"/>
      <c r="EQ52" s="118"/>
      <c r="ER52" s="118"/>
      <c r="ES52" s="118"/>
      <c r="ET52" s="118"/>
      <c r="EU52" s="118"/>
      <c r="EV52" s="118"/>
      <c r="EW52" s="118"/>
      <c r="EX52" s="118"/>
      <c r="EY52" s="118"/>
      <c r="EZ52" s="118"/>
      <c r="FA52" s="118"/>
      <c r="FB52" s="118"/>
      <c r="FC52" s="118"/>
      <c r="FD52" s="118"/>
      <c r="FE52" s="118">
        <f>データ!BG7</f>
        <v>31.8</v>
      </c>
      <c r="FF52" s="118"/>
      <c r="FG52" s="118"/>
      <c r="FH52" s="118"/>
      <c r="FI52" s="118"/>
      <c r="FJ52" s="118"/>
      <c r="FK52" s="118"/>
      <c r="FL52" s="118"/>
      <c r="FM52" s="118"/>
      <c r="FN52" s="118"/>
      <c r="FO52" s="118"/>
      <c r="FP52" s="118"/>
      <c r="FQ52" s="118"/>
      <c r="FR52" s="118"/>
      <c r="FS52" s="118"/>
      <c r="FT52" s="118"/>
      <c r="FU52" s="118"/>
      <c r="FV52" s="118"/>
      <c r="FW52" s="118"/>
      <c r="FX52" s="118">
        <f>データ!BH7</f>
        <v>28</v>
      </c>
      <c r="FY52" s="118"/>
      <c r="FZ52" s="118"/>
      <c r="GA52" s="118"/>
      <c r="GB52" s="118"/>
      <c r="GC52" s="118"/>
      <c r="GD52" s="118"/>
      <c r="GE52" s="118"/>
      <c r="GF52" s="118"/>
      <c r="GG52" s="118"/>
      <c r="GH52" s="118"/>
      <c r="GI52" s="118"/>
      <c r="GJ52" s="118"/>
      <c r="GK52" s="118"/>
      <c r="GL52" s="118"/>
      <c r="GM52" s="118"/>
      <c r="GN52" s="118"/>
      <c r="GO52" s="118"/>
      <c r="GP52" s="118"/>
      <c r="GQ52" s="118">
        <f>データ!BI7</f>
        <v>19.3</v>
      </c>
      <c r="GR52" s="118"/>
      <c r="GS52" s="118"/>
      <c r="GT52" s="118"/>
      <c r="GU52" s="118"/>
      <c r="GV52" s="118"/>
      <c r="GW52" s="118"/>
      <c r="GX52" s="118"/>
      <c r="GY52" s="118"/>
      <c r="GZ52" s="118"/>
      <c r="HA52" s="118"/>
      <c r="HB52" s="118"/>
      <c r="HC52" s="118"/>
      <c r="HD52" s="118"/>
      <c r="HE52" s="118"/>
      <c r="HF52" s="118"/>
      <c r="HG52" s="118"/>
      <c r="HH52" s="118"/>
      <c r="HI52" s="118"/>
      <c r="HJ52" s="118">
        <f>データ!BJ7</f>
        <v>-17.3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222262</v>
      </c>
      <c r="JD52" s="128"/>
      <c r="JE52" s="128"/>
      <c r="JF52" s="128"/>
      <c r="JG52" s="128"/>
      <c r="JH52" s="128"/>
      <c r="JI52" s="128"/>
      <c r="JJ52" s="128"/>
      <c r="JK52" s="128"/>
      <c r="JL52" s="128"/>
      <c r="JM52" s="128"/>
      <c r="JN52" s="128"/>
      <c r="JO52" s="128"/>
      <c r="JP52" s="128"/>
      <c r="JQ52" s="128"/>
      <c r="JR52" s="128"/>
      <c r="JS52" s="128"/>
      <c r="JT52" s="128"/>
      <c r="JU52" s="128"/>
      <c r="JV52" s="128">
        <f>データ!BR7</f>
        <v>176782</v>
      </c>
      <c r="JW52" s="128"/>
      <c r="JX52" s="128"/>
      <c r="JY52" s="128"/>
      <c r="JZ52" s="128"/>
      <c r="KA52" s="128"/>
      <c r="KB52" s="128"/>
      <c r="KC52" s="128"/>
      <c r="KD52" s="128"/>
      <c r="KE52" s="128"/>
      <c r="KF52" s="128"/>
      <c r="KG52" s="128"/>
      <c r="KH52" s="128"/>
      <c r="KI52" s="128"/>
      <c r="KJ52" s="128"/>
      <c r="KK52" s="128"/>
      <c r="KL52" s="128"/>
      <c r="KM52" s="128"/>
      <c r="KN52" s="128"/>
      <c r="KO52" s="128">
        <f>データ!BS7</f>
        <v>156413</v>
      </c>
      <c r="KP52" s="128"/>
      <c r="KQ52" s="128"/>
      <c r="KR52" s="128"/>
      <c r="KS52" s="128"/>
      <c r="KT52" s="128"/>
      <c r="KU52" s="128"/>
      <c r="KV52" s="128"/>
      <c r="KW52" s="128"/>
      <c r="KX52" s="128"/>
      <c r="KY52" s="128"/>
      <c r="KZ52" s="128"/>
      <c r="LA52" s="128"/>
      <c r="LB52" s="128"/>
      <c r="LC52" s="128"/>
      <c r="LD52" s="128"/>
      <c r="LE52" s="128"/>
      <c r="LF52" s="128"/>
      <c r="LG52" s="128"/>
      <c r="LH52" s="128">
        <f>データ!BT7</f>
        <v>110017</v>
      </c>
      <c r="LI52" s="128"/>
      <c r="LJ52" s="128"/>
      <c r="LK52" s="128"/>
      <c r="LL52" s="128"/>
      <c r="LM52" s="128"/>
      <c r="LN52" s="128"/>
      <c r="LO52" s="128"/>
      <c r="LP52" s="128"/>
      <c r="LQ52" s="128"/>
      <c r="LR52" s="128"/>
      <c r="LS52" s="128"/>
      <c r="LT52" s="128"/>
      <c r="LU52" s="128"/>
      <c r="LV52" s="128"/>
      <c r="LW52" s="128"/>
      <c r="LX52" s="128"/>
      <c r="LY52" s="128"/>
      <c r="LZ52" s="128"/>
      <c r="MA52" s="128">
        <f>データ!BU7</f>
        <v>-46143</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3</v>
      </c>
      <c r="V53" s="128"/>
      <c r="W53" s="128"/>
      <c r="X53" s="128"/>
      <c r="Y53" s="128"/>
      <c r="Z53" s="128"/>
      <c r="AA53" s="128"/>
      <c r="AB53" s="128"/>
      <c r="AC53" s="128"/>
      <c r="AD53" s="128"/>
      <c r="AE53" s="128"/>
      <c r="AF53" s="128"/>
      <c r="AG53" s="128"/>
      <c r="AH53" s="128"/>
      <c r="AI53" s="128"/>
      <c r="AJ53" s="128"/>
      <c r="AK53" s="128"/>
      <c r="AL53" s="128"/>
      <c r="AM53" s="128"/>
      <c r="AN53" s="128">
        <f>データ!BA7</f>
        <v>1</v>
      </c>
      <c r="AO53" s="128"/>
      <c r="AP53" s="128"/>
      <c r="AQ53" s="128"/>
      <c r="AR53" s="128"/>
      <c r="AS53" s="128"/>
      <c r="AT53" s="128"/>
      <c r="AU53" s="128"/>
      <c r="AV53" s="128"/>
      <c r="AW53" s="128"/>
      <c r="AX53" s="128"/>
      <c r="AY53" s="128"/>
      <c r="AZ53" s="128"/>
      <c r="BA53" s="128"/>
      <c r="BB53" s="128"/>
      <c r="BC53" s="128"/>
      <c r="BD53" s="128"/>
      <c r="BE53" s="128"/>
      <c r="BF53" s="128"/>
      <c r="BG53" s="128">
        <f>データ!BB7</f>
        <v>3</v>
      </c>
      <c r="BH53" s="128"/>
      <c r="BI53" s="128"/>
      <c r="BJ53" s="128"/>
      <c r="BK53" s="128"/>
      <c r="BL53" s="128"/>
      <c r="BM53" s="128"/>
      <c r="BN53" s="128"/>
      <c r="BO53" s="128"/>
      <c r="BP53" s="128"/>
      <c r="BQ53" s="128"/>
      <c r="BR53" s="128"/>
      <c r="BS53" s="128"/>
      <c r="BT53" s="128"/>
      <c r="BU53" s="128"/>
      <c r="BV53" s="128"/>
      <c r="BW53" s="128"/>
      <c r="BX53" s="128"/>
      <c r="BY53" s="128"/>
      <c r="BZ53" s="128">
        <f>データ!BC7</f>
        <v>3</v>
      </c>
      <c r="CA53" s="128"/>
      <c r="CB53" s="128"/>
      <c r="CC53" s="128"/>
      <c r="CD53" s="128"/>
      <c r="CE53" s="128"/>
      <c r="CF53" s="128"/>
      <c r="CG53" s="128"/>
      <c r="CH53" s="128"/>
      <c r="CI53" s="128"/>
      <c r="CJ53" s="128"/>
      <c r="CK53" s="128"/>
      <c r="CL53" s="128"/>
      <c r="CM53" s="128"/>
      <c r="CN53" s="128"/>
      <c r="CO53" s="128"/>
      <c r="CP53" s="128"/>
      <c r="CQ53" s="128"/>
      <c r="CR53" s="128"/>
      <c r="CS53" s="128">
        <f>データ!BD7</f>
        <v>93</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37.4</v>
      </c>
      <c r="EM53" s="118"/>
      <c r="EN53" s="118"/>
      <c r="EO53" s="118"/>
      <c r="EP53" s="118"/>
      <c r="EQ53" s="118"/>
      <c r="ER53" s="118"/>
      <c r="ES53" s="118"/>
      <c r="ET53" s="118"/>
      <c r="EU53" s="118"/>
      <c r="EV53" s="118"/>
      <c r="EW53" s="118"/>
      <c r="EX53" s="118"/>
      <c r="EY53" s="118"/>
      <c r="EZ53" s="118"/>
      <c r="FA53" s="118"/>
      <c r="FB53" s="118"/>
      <c r="FC53" s="118"/>
      <c r="FD53" s="118"/>
      <c r="FE53" s="118">
        <f>データ!BL7</f>
        <v>28.9</v>
      </c>
      <c r="FF53" s="118"/>
      <c r="FG53" s="118"/>
      <c r="FH53" s="118"/>
      <c r="FI53" s="118"/>
      <c r="FJ53" s="118"/>
      <c r="FK53" s="118"/>
      <c r="FL53" s="118"/>
      <c r="FM53" s="118"/>
      <c r="FN53" s="118"/>
      <c r="FO53" s="118"/>
      <c r="FP53" s="118"/>
      <c r="FQ53" s="118"/>
      <c r="FR53" s="118"/>
      <c r="FS53" s="118"/>
      <c r="FT53" s="118"/>
      <c r="FU53" s="118"/>
      <c r="FV53" s="118"/>
      <c r="FW53" s="118"/>
      <c r="FX53" s="118">
        <f>データ!BM7</f>
        <v>35.700000000000003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30</v>
      </c>
      <c r="GR53" s="118"/>
      <c r="GS53" s="118"/>
      <c r="GT53" s="118"/>
      <c r="GU53" s="118"/>
      <c r="GV53" s="118"/>
      <c r="GW53" s="118"/>
      <c r="GX53" s="118"/>
      <c r="GY53" s="118"/>
      <c r="GZ53" s="118"/>
      <c r="HA53" s="118"/>
      <c r="HB53" s="118"/>
      <c r="HC53" s="118"/>
      <c r="HD53" s="118"/>
      <c r="HE53" s="118"/>
      <c r="HF53" s="118"/>
      <c r="HG53" s="118"/>
      <c r="HH53" s="118"/>
      <c r="HI53" s="118"/>
      <c r="HJ53" s="118">
        <f>データ!BO7</f>
        <v>-52.1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9208</v>
      </c>
      <c r="JD53" s="128"/>
      <c r="JE53" s="128"/>
      <c r="JF53" s="128"/>
      <c r="JG53" s="128"/>
      <c r="JH53" s="128"/>
      <c r="JI53" s="128"/>
      <c r="JJ53" s="128"/>
      <c r="JK53" s="128"/>
      <c r="JL53" s="128"/>
      <c r="JM53" s="128"/>
      <c r="JN53" s="128"/>
      <c r="JO53" s="128"/>
      <c r="JP53" s="128"/>
      <c r="JQ53" s="128"/>
      <c r="JR53" s="128"/>
      <c r="JS53" s="128"/>
      <c r="JT53" s="128"/>
      <c r="JU53" s="128"/>
      <c r="JV53" s="128">
        <f>データ!BW7</f>
        <v>8524</v>
      </c>
      <c r="JW53" s="128"/>
      <c r="JX53" s="128"/>
      <c r="JY53" s="128"/>
      <c r="JZ53" s="128"/>
      <c r="KA53" s="128"/>
      <c r="KB53" s="128"/>
      <c r="KC53" s="128"/>
      <c r="KD53" s="128"/>
      <c r="KE53" s="128"/>
      <c r="KF53" s="128"/>
      <c r="KG53" s="128"/>
      <c r="KH53" s="128"/>
      <c r="KI53" s="128"/>
      <c r="KJ53" s="128"/>
      <c r="KK53" s="128"/>
      <c r="KL53" s="128"/>
      <c r="KM53" s="128"/>
      <c r="KN53" s="128"/>
      <c r="KO53" s="128">
        <f>データ!BX7</f>
        <v>6653</v>
      </c>
      <c r="KP53" s="128"/>
      <c r="KQ53" s="128"/>
      <c r="KR53" s="128"/>
      <c r="KS53" s="128"/>
      <c r="KT53" s="128"/>
      <c r="KU53" s="128"/>
      <c r="KV53" s="128"/>
      <c r="KW53" s="128"/>
      <c r="KX53" s="128"/>
      <c r="KY53" s="128"/>
      <c r="KZ53" s="128"/>
      <c r="LA53" s="128"/>
      <c r="LB53" s="128"/>
      <c r="LC53" s="128"/>
      <c r="LD53" s="128"/>
      <c r="LE53" s="128"/>
      <c r="LF53" s="128"/>
      <c r="LG53" s="128"/>
      <c r="LH53" s="128">
        <f>データ!BY7</f>
        <v>6991</v>
      </c>
      <c r="LI53" s="128"/>
      <c r="LJ53" s="128"/>
      <c r="LK53" s="128"/>
      <c r="LL53" s="128"/>
      <c r="LM53" s="128"/>
      <c r="LN53" s="128"/>
      <c r="LO53" s="128"/>
      <c r="LP53" s="128"/>
      <c r="LQ53" s="128"/>
      <c r="LR53" s="128"/>
      <c r="LS53" s="128"/>
      <c r="LT53" s="128"/>
      <c r="LU53" s="128"/>
      <c r="LV53" s="128"/>
      <c r="LW53" s="128"/>
      <c r="LX53" s="128"/>
      <c r="LY53" s="128"/>
      <c r="LZ53" s="128"/>
      <c r="MA53" s="128">
        <f>データ!BZ7</f>
        <v>1045</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139</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2495383</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t="str">
        <f>データ!$B$11</f>
        <v>H28</v>
      </c>
      <c r="S76" s="140"/>
      <c r="T76" s="140"/>
      <c r="U76" s="140"/>
      <c r="V76" s="140"/>
      <c r="W76" s="140"/>
      <c r="X76" s="140"/>
      <c r="Y76" s="140"/>
      <c r="Z76" s="140"/>
      <c r="AA76" s="140"/>
      <c r="AB76" s="140"/>
      <c r="AC76" s="140"/>
      <c r="AD76" s="140"/>
      <c r="AE76" s="140"/>
      <c r="AF76" s="141"/>
      <c r="AG76" s="139" t="str">
        <f>データ!$C$11</f>
        <v>H29</v>
      </c>
      <c r="AH76" s="140"/>
      <c r="AI76" s="140"/>
      <c r="AJ76" s="140"/>
      <c r="AK76" s="140"/>
      <c r="AL76" s="140"/>
      <c r="AM76" s="140"/>
      <c r="AN76" s="140"/>
      <c r="AO76" s="140"/>
      <c r="AP76" s="140"/>
      <c r="AQ76" s="140"/>
      <c r="AR76" s="140"/>
      <c r="AS76" s="140"/>
      <c r="AT76" s="140"/>
      <c r="AU76" s="141"/>
      <c r="AV76" s="139" t="str">
        <f>データ!$D$11</f>
        <v>H30</v>
      </c>
      <c r="AW76" s="140"/>
      <c r="AX76" s="140"/>
      <c r="AY76" s="140"/>
      <c r="AZ76" s="140"/>
      <c r="BA76" s="140"/>
      <c r="BB76" s="140"/>
      <c r="BC76" s="140"/>
      <c r="BD76" s="140"/>
      <c r="BE76" s="140"/>
      <c r="BF76" s="140"/>
      <c r="BG76" s="140"/>
      <c r="BH76" s="140"/>
      <c r="BI76" s="140"/>
      <c r="BJ76" s="141"/>
      <c r="BK76" s="139" t="str">
        <f>データ!$E$11</f>
        <v>R01</v>
      </c>
      <c r="BL76" s="140"/>
      <c r="BM76" s="140"/>
      <c r="BN76" s="140"/>
      <c r="BO76" s="140"/>
      <c r="BP76" s="140"/>
      <c r="BQ76" s="140"/>
      <c r="BR76" s="140"/>
      <c r="BS76" s="140"/>
      <c r="BT76" s="140"/>
      <c r="BU76" s="140"/>
      <c r="BV76" s="140"/>
      <c r="BW76" s="140"/>
      <c r="BX76" s="140"/>
      <c r="BY76" s="141"/>
      <c r="BZ76" s="139" t="str">
        <f>データ!$F$11</f>
        <v>R02</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340000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H28</v>
      </c>
      <c r="GM76" s="140"/>
      <c r="GN76" s="140"/>
      <c r="GO76" s="140"/>
      <c r="GP76" s="140"/>
      <c r="GQ76" s="140"/>
      <c r="GR76" s="140"/>
      <c r="GS76" s="140"/>
      <c r="GT76" s="140"/>
      <c r="GU76" s="140"/>
      <c r="GV76" s="140"/>
      <c r="GW76" s="140"/>
      <c r="GX76" s="140"/>
      <c r="GY76" s="140"/>
      <c r="GZ76" s="141"/>
      <c r="HA76" s="139" t="str">
        <f>データ!$C$11</f>
        <v>H29</v>
      </c>
      <c r="HB76" s="140"/>
      <c r="HC76" s="140"/>
      <c r="HD76" s="140"/>
      <c r="HE76" s="140"/>
      <c r="HF76" s="140"/>
      <c r="HG76" s="140"/>
      <c r="HH76" s="140"/>
      <c r="HI76" s="140"/>
      <c r="HJ76" s="140"/>
      <c r="HK76" s="140"/>
      <c r="HL76" s="140"/>
      <c r="HM76" s="140"/>
      <c r="HN76" s="140"/>
      <c r="HO76" s="141"/>
      <c r="HP76" s="139" t="str">
        <f>データ!$D$11</f>
        <v>H30</v>
      </c>
      <c r="HQ76" s="140"/>
      <c r="HR76" s="140"/>
      <c r="HS76" s="140"/>
      <c r="HT76" s="140"/>
      <c r="HU76" s="140"/>
      <c r="HV76" s="140"/>
      <c r="HW76" s="140"/>
      <c r="HX76" s="140"/>
      <c r="HY76" s="140"/>
      <c r="HZ76" s="140"/>
      <c r="IA76" s="140"/>
      <c r="IB76" s="140"/>
      <c r="IC76" s="140"/>
      <c r="ID76" s="141"/>
      <c r="IE76" s="139" t="str">
        <f>データ!$E$11</f>
        <v>R01</v>
      </c>
      <c r="IF76" s="140"/>
      <c r="IG76" s="140"/>
      <c r="IH76" s="140"/>
      <c r="II76" s="140"/>
      <c r="IJ76" s="140"/>
      <c r="IK76" s="140"/>
      <c r="IL76" s="140"/>
      <c r="IM76" s="140"/>
      <c r="IN76" s="140"/>
      <c r="IO76" s="140"/>
      <c r="IP76" s="140"/>
      <c r="IQ76" s="140"/>
      <c r="IR76" s="140"/>
      <c r="IS76" s="141"/>
      <c r="IT76" s="139" t="str">
        <f>データ!$F$11</f>
        <v>R02</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H28</v>
      </c>
      <c r="KB76" s="140"/>
      <c r="KC76" s="140"/>
      <c r="KD76" s="140"/>
      <c r="KE76" s="140"/>
      <c r="KF76" s="140"/>
      <c r="KG76" s="140"/>
      <c r="KH76" s="140"/>
      <c r="KI76" s="140"/>
      <c r="KJ76" s="140"/>
      <c r="KK76" s="140"/>
      <c r="KL76" s="140"/>
      <c r="KM76" s="140"/>
      <c r="KN76" s="140"/>
      <c r="KO76" s="141"/>
      <c r="KP76" s="139" t="str">
        <f>データ!$C$11</f>
        <v>H29</v>
      </c>
      <c r="KQ76" s="140"/>
      <c r="KR76" s="140"/>
      <c r="KS76" s="140"/>
      <c r="KT76" s="140"/>
      <c r="KU76" s="140"/>
      <c r="KV76" s="140"/>
      <c r="KW76" s="140"/>
      <c r="KX76" s="140"/>
      <c r="KY76" s="140"/>
      <c r="KZ76" s="140"/>
      <c r="LA76" s="140"/>
      <c r="LB76" s="140"/>
      <c r="LC76" s="140"/>
      <c r="LD76" s="141"/>
      <c r="LE76" s="139" t="str">
        <f>データ!$D$11</f>
        <v>H30</v>
      </c>
      <c r="LF76" s="140"/>
      <c r="LG76" s="140"/>
      <c r="LH76" s="140"/>
      <c r="LI76" s="140"/>
      <c r="LJ76" s="140"/>
      <c r="LK76" s="140"/>
      <c r="LL76" s="140"/>
      <c r="LM76" s="140"/>
      <c r="LN76" s="140"/>
      <c r="LO76" s="140"/>
      <c r="LP76" s="140"/>
      <c r="LQ76" s="140"/>
      <c r="LR76" s="140"/>
      <c r="LS76" s="141"/>
      <c r="LT76" s="139" t="str">
        <f>データ!$E$11</f>
        <v>R01</v>
      </c>
      <c r="LU76" s="140"/>
      <c r="LV76" s="140"/>
      <c r="LW76" s="140"/>
      <c r="LX76" s="140"/>
      <c r="LY76" s="140"/>
      <c r="LZ76" s="140"/>
      <c r="MA76" s="140"/>
      <c r="MB76" s="140"/>
      <c r="MC76" s="140"/>
      <c r="MD76" s="140"/>
      <c r="ME76" s="140"/>
      <c r="MF76" s="140"/>
      <c r="MG76" s="140"/>
      <c r="MH76" s="141"/>
      <c r="MI76" s="139" t="str">
        <f>データ!$F$11</f>
        <v>R02</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40</v>
      </c>
      <c r="KB78" s="120"/>
      <c r="KC78" s="120"/>
      <c r="KD78" s="120"/>
      <c r="KE78" s="120"/>
      <c r="KF78" s="120"/>
      <c r="KG78" s="120"/>
      <c r="KH78" s="120"/>
      <c r="KI78" s="120"/>
      <c r="KJ78" s="120"/>
      <c r="KK78" s="120"/>
      <c r="KL78" s="120"/>
      <c r="KM78" s="120"/>
      <c r="KN78" s="120"/>
      <c r="KO78" s="121"/>
      <c r="KP78" s="119">
        <f>データ!DF7</f>
        <v>33.200000000000003</v>
      </c>
      <c r="KQ78" s="120"/>
      <c r="KR78" s="120"/>
      <c r="KS78" s="120"/>
      <c r="KT78" s="120"/>
      <c r="KU78" s="120"/>
      <c r="KV78" s="120"/>
      <c r="KW78" s="120"/>
      <c r="KX78" s="120"/>
      <c r="KY78" s="120"/>
      <c r="KZ78" s="120"/>
      <c r="LA78" s="120"/>
      <c r="LB78" s="120"/>
      <c r="LC78" s="120"/>
      <c r="LD78" s="121"/>
      <c r="LE78" s="119">
        <f>データ!DG7</f>
        <v>21.3</v>
      </c>
      <c r="LF78" s="120"/>
      <c r="LG78" s="120"/>
      <c r="LH78" s="120"/>
      <c r="LI78" s="120"/>
      <c r="LJ78" s="120"/>
      <c r="LK78" s="120"/>
      <c r="LL78" s="120"/>
      <c r="LM78" s="120"/>
      <c r="LN78" s="120"/>
      <c r="LO78" s="120"/>
      <c r="LP78" s="120"/>
      <c r="LQ78" s="120"/>
      <c r="LR78" s="120"/>
      <c r="LS78" s="121"/>
      <c r="LT78" s="119">
        <f>データ!DH7</f>
        <v>18.2</v>
      </c>
      <c r="LU78" s="120"/>
      <c r="LV78" s="120"/>
      <c r="LW78" s="120"/>
      <c r="LX78" s="120"/>
      <c r="LY78" s="120"/>
      <c r="LZ78" s="120"/>
      <c r="MA78" s="120"/>
      <c r="MB78" s="120"/>
      <c r="MC78" s="120"/>
      <c r="MD78" s="120"/>
      <c r="ME78" s="120"/>
      <c r="MF78" s="120"/>
      <c r="MG78" s="120"/>
      <c r="MH78" s="121"/>
      <c r="MI78" s="119">
        <f>データ!DI7</f>
        <v>764.6</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ltxYn5hhl9C3yUlkRAGGxMNyLQOP6Ukc/WvpODvHDSiEf2hs2ug81sv7OvX4VNhizWAY+W2ECdX6pUaJ7IaW8w==" saltValue="hrsEGfRoYhttPnwZFxUE1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50" t="s">
        <v>63</v>
      </c>
      <c r="AK4" s="150"/>
      <c r="AL4" s="150"/>
      <c r="AM4" s="150"/>
      <c r="AN4" s="150"/>
      <c r="AO4" s="150"/>
      <c r="AP4" s="150"/>
      <c r="AQ4" s="150"/>
      <c r="AR4" s="150"/>
      <c r="AS4" s="150"/>
      <c r="AT4" s="150"/>
      <c r="AU4" s="151" t="s">
        <v>64</v>
      </c>
      <c r="AV4" s="150"/>
      <c r="AW4" s="150"/>
      <c r="AX4" s="150"/>
      <c r="AY4" s="150"/>
      <c r="AZ4" s="150"/>
      <c r="BA4" s="150"/>
      <c r="BB4" s="150"/>
      <c r="BC4" s="150"/>
      <c r="BD4" s="150"/>
      <c r="BE4" s="150"/>
      <c r="BF4" s="150" t="s">
        <v>65</v>
      </c>
      <c r="BG4" s="150"/>
      <c r="BH4" s="150"/>
      <c r="BI4" s="150"/>
      <c r="BJ4" s="150"/>
      <c r="BK4" s="150"/>
      <c r="BL4" s="150"/>
      <c r="BM4" s="150"/>
      <c r="BN4" s="150"/>
      <c r="BO4" s="150"/>
      <c r="BP4" s="150"/>
      <c r="BQ4" s="151" t="s">
        <v>66</v>
      </c>
      <c r="BR4" s="150"/>
      <c r="BS4" s="150"/>
      <c r="BT4" s="150"/>
      <c r="BU4" s="150"/>
      <c r="BV4" s="150"/>
      <c r="BW4" s="150"/>
      <c r="BX4" s="150"/>
      <c r="BY4" s="150"/>
      <c r="BZ4" s="150"/>
      <c r="CA4" s="150"/>
      <c r="CB4" s="150" t="s">
        <v>67</v>
      </c>
      <c r="CC4" s="150"/>
      <c r="CD4" s="150"/>
      <c r="CE4" s="150"/>
      <c r="CF4" s="150"/>
      <c r="CG4" s="150"/>
      <c r="CH4" s="150"/>
      <c r="CI4" s="150"/>
      <c r="CJ4" s="150"/>
      <c r="CK4" s="150"/>
      <c r="CL4" s="150"/>
      <c r="CM4" s="152" t="s">
        <v>68</v>
      </c>
      <c r="CN4" s="152" t="s">
        <v>69</v>
      </c>
      <c r="CO4" s="143" t="s">
        <v>70</v>
      </c>
      <c r="CP4" s="144"/>
      <c r="CQ4" s="144"/>
      <c r="CR4" s="144"/>
      <c r="CS4" s="144"/>
      <c r="CT4" s="144"/>
      <c r="CU4" s="144"/>
      <c r="CV4" s="144"/>
      <c r="CW4" s="144"/>
      <c r="CX4" s="144"/>
      <c r="CY4" s="145"/>
      <c r="CZ4" s="150" t="s">
        <v>71</v>
      </c>
      <c r="DA4" s="150"/>
      <c r="DB4" s="150"/>
      <c r="DC4" s="150"/>
      <c r="DD4" s="150"/>
      <c r="DE4" s="150"/>
      <c r="DF4" s="150"/>
      <c r="DG4" s="150"/>
      <c r="DH4" s="150"/>
      <c r="DI4" s="150"/>
      <c r="DJ4" s="15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88</v>
      </c>
      <c r="AV5" s="59" t="s">
        <v>104</v>
      </c>
      <c r="AW5" s="59" t="s">
        <v>90</v>
      </c>
      <c r="AX5" s="59" t="s">
        <v>105</v>
      </c>
      <c r="AY5" s="59" t="s">
        <v>106</v>
      </c>
      <c r="AZ5" s="59" t="s">
        <v>93</v>
      </c>
      <c r="BA5" s="59" t="s">
        <v>94</v>
      </c>
      <c r="BB5" s="59" t="s">
        <v>95</v>
      </c>
      <c r="BC5" s="59" t="s">
        <v>96</v>
      </c>
      <c r="BD5" s="59" t="s">
        <v>97</v>
      </c>
      <c r="BE5" s="59" t="s">
        <v>98</v>
      </c>
      <c r="BF5" s="59" t="s">
        <v>88</v>
      </c>
      <c r="BG5" s="59" t="s">
        <v>104</v>
      </c>
      <c r="BH5" s="59" t="s">
        <v>90</v>
      </c>
      <c r="BI5" s="59" t="s">
        <v>105</v>
      </c>
      <c r="BJ5" s="59" t="s">
        <v>92</v>
      </c>
      <c r="BK5" s="59" t="s">
        <v>93</v>
      </c>
      <c r="BL5" s="59" t="s">
        <v>94</v>
      </c>
      <c r="BM5" s="59" t="s">
        <v>95</v>
      </c>
      <c r="BN5" s="59" t="s">
        <v>96</v>
      </c>
      <c r="BO5" s="59" t="s">
        <v>97</v>
      </c>
      <c r="BP5" s="59" t="s">
        <v>98</v>
      </c>
      <c r="BQ5" s="59" t="s">
        <v>99</v>
      </c>
      <c r="BR5" s="59" t="s">
        <v>89</v>
      </c>
      <c r="BS5" s="59" t="s">
        <v>90</v>
      </c>
      <c r="BT5" s="59" t="s">
        <v>105</v>
      </c>
      <c r="BU5" s="59" t="s">
        <v>92</v>
      </c>
      <c r="BV5" s="59" t="s">
        <v>93</v>
      </c>
      <c r="BW5" s="59" t="s">
        <v>94</v>
      </c>
      <c r="BX5" s="59" t="s">
        <v>95</v>
      </c>
      <c r="BY5" s="59" t="s">
        <v>96</v>
      </c>
      <c r="BZ5" s="59" t="s">
        <v>97</v>
      </c>
      <c r="CA5" s="59" t="s">
        <v>98</v>
      </c>
      <c r="CB5" s="59" t="s">
        <v>107</v>
      </c>
      <c r="CC5" s="59" t="s">
        <v>104</v>
      </c>
      <c r="CD5" s="59" t="s">
        <v>108</v>
      </c>
      <c r="CE5" s="59" t="s">
        <v>102</v>
      </c>
      <c r="CF5" s="59" t="s">
        <v>109</v>
      </c>
      <c r="CG5" s="59" t="s">
        <v>93</v>
      </c>
      <c r="CH5" s="59" t="s">
        <v>94</v>
      </c>
      <c r="CI5" s="59" t="s">
        <v>95</v>
      </c>
      <c r="CJ5" s="59" t="s">
        <v>96</v>
      </c>
      <c r="CK5" s="59" t="s">
        <v>97</v>
      </c>
      <c r="CL5" s="59" t="s">
        <v>98</v>
      </c>
      <c r="CM5" s="153"/>
      <c r="CN5" s="153"/>
      <c r="CO5" s="59" t="s">
        <v>99</v>
      </c>
      <c r="CP5" s="59" t="s">
        <v>110</v>
      </c>
      <c r="CQ5" s="59" t="s">
        <v>90</v>
      </c>
      <c r="CR5" s="59" t="s">
        <v>102</v>
      </c>
      <c r="CS5" s="59" t="s">
        <v>106</v>
      </c>
      <c r="CT5" s="59" t="s">
        <v>93</v>
      </c>
      <c r="CU5" s="59" t="s">
        <v>94</v>
      </c>
      <c r="CV5" s="59" t="s">
        <v>95</v>
      </c>
      <c r="CW5" s="59" t="s">
        <v>96</v>
      </c>
      <c r="CX5" s="59" t="s">
        <v>97</v>
      </c>
      <c r="CY5" s="59" t="s">
        <v>98</v>
      </c>
      <c r="CZ5" s="59" t="s">
        <v>111</v>
      </c>
      <c r="DA5" s="59" t="s">
        <v>104</v>
      </c>
      <c r="DB5" s="59" t="s">
        <v>101</v>
      </c>
      <c r="DC5" s="59" t="s">
        <v>105</v>
      </c>
      <c r="DD5" s="59" t="s">
        <v>109</v>
      </c>
      <c r="DE5" s="59" t="s">
        <v>93</v>
      </c>
      <c r="DF5" s="59" t="s">
        <v>94</v>
      </c>
      <c r="DG5" s="59" t="s">
        <v>95</v>
      </c>
      <c r="DH5" s="59" t="s">
        <v>96</v>
      </c>
      <c r="DI5" s="59" t="s">
        <v>97</v>
      </c>
      <c r="DJ5" s="59" t="s">
        <v>35</v>
      </c>
      <c r="DK5" s="59" t="s">
        <v>99</v>
      </c>
      <c r="DL5" s="59" t="s">
        <v>89</v>
      </c>
      <c r="DM5" s="59" t="s">
        <v>112</v>
      </c>
      <c r="DN5" s="59" t="s">
        <v>102</v>
      </c>
      <c r="DO5" s="59" t="s">
        <v>106</v>
      </c>
      <c r="DP5" s="59" t="s">
        <v>93</v>
      </c>
      <c r="DQ5" s="59" t="s">
        <v>94</v>
      </c>
      <c r="DR5" s="59" t="s">
        <v>95</v>
      </c>
      <c r="DS5" s="59" t="s">
        <v>96</v>
      </c>
      <c r="DT5" s="59" t="s">
        <v>97</v>
      </c>
      <c r="DU5" s="59" t="s">
        <v>98</v>
      </c>
    </row>
    <row r="6" spans="1:125" s="66" customFormat="1" x14ac:dyDescent="0.15">
      <c r="A6" s="49" t="s">
        <v>113</v>
      </c>
      <c r="B6" s="60">
        <f>B8</f>
        <v>2020</v>
      </c>
      <c r="C6" s="60">
        <f t="shared" ref="C6:X6" si="1">C8</f>
        <v>242039</v>
      </c>
      <c r="D6" s="60">
        <f t="shared" si="1"/>
        <v>47</v>
      </c>
      <c r="E6" s="60">
        <f t="shared" si="1"/>
        <v>14</v>
      </c>
      <c r="F6" s="60">
        <f t="shared" si="1"/>
        <v>0</v>
      </c>
      <c r="G6" s="60">
        <f t="shared" si="1"/>
        <v>1</v>
      </c>
      <c r="H6" s="60" t="str">
        <f>SUBSTITUTE(H8,"　","")</f>
        <v>三重県伊勢市</v>
      </c>
      <c r="I6" s="60" t="str">
        <f t="shared" si="1"/>
        <v>宇治駐車場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10</v>
      </c>
      <c r="S6" s="62" t="str">
        <f t="shared" si="1"/>
        <v>公共施設</v>
      </c>
      <c r="T6" s="62" t="str">
        <f t="shared" si="1"/>
        <v>有</v>
      </c>
      <c r="U6" s="63">
        <f t="shared" si="1"/>
        <v>62138</v>
      </c>
      <c r="V6" s="63">
        <f t="shared" si="1"/>
        <v>1790</v>
      </c>
      <c r="W6" s="63">
        <f t="shared" si="1"/>
        <v>500</v>
      </c>
      <c r="X6" s="62" t="str">
        <f t="shared" si="1"/>
        <v>無</v>
      </c>
      <c r="Y6" s="64">
        <f>IF(Y8="-",NA(),Y8)</f>
        <v>165</v>
      </c>
      <c r="Z6" s="64">
        <f t="shared" ref="Z6:AH6" si="2">IF(Z8="-",NA(),Z8)</f>
        <v>146.6</v>
      </c>
      <c r="AA6" s="64">
        <f t="shared" si="2"/>
        <v>139</v>
      </c>
      <c r="AB6" s="64">
        <f t="shared" si="2"/>
        <v>124.2</v>
      </c>
      <c r="AC6" s="64">
        <f t="shared" si="2"/>
        <v>91.8</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3.9</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21</v>
      </c>
      <c r="AZ6" s="65">
        <f t="shared" si="4"/>
        <v>3</v>
      </c>
      <c r="BA6" s="65">
        <f t="shared" si="4"/>
        <v>1</v>
      </c>
      <c r="BB6" s="65">
        <f t="shared" si="4"/>
        <v>3</v>
      </c>
      <c r="BC6" s="65">
        <f t="shared" si="4"/>
        <v>3</v>
      </c>
      <c r="BD6" s="65">
        <f t="shared" si="4"/>
        <v>93</v>
      </c>
      <c r="BE6" s="63" t="str">
        <f>IF(BE8="-","",IF(BE8="-","【-】","【"&amp;SUBSTITUTE(TEXT(BE8,"#,##0"),"-","△")&amp;"】"))</f>
        <v>【2,345】</v>
      </c>
      <c r="BF6" s="64">
        <f>IF(BF8="-",NA(),BF8)</f>
        <v>38.700000000000003</v>
      </c>
      <c r="BG6" s="64">
        <f t="shared" ref="BG6:BO6" si="5">IF(BG8="-",NA(),BG8)</f>
        <v>31.8</v>
      </c>
      <c r="BH6" s="64">
        <f t="shared" si="5"/>
        <v>28</v>
      </c>
      <c r="BI6" s="64">
        <f t="shared" si="5"/>
        <v>19.3</v>
      </c>
      <c r="BJ6" s="64">
        <f t="shared" si="5"/>
        <v>-17.3</v>
      </c>
      <c r="BK6" s="64">
        <f t="shared" si="5"/>
        <v>37.4</v>
      </c>
      <c r="BL6" s="64">
        <f t="shared" si="5"/>
        <v>28.9</v>
      </c>
      <c r="BM6" s="64">
        <f t="shared" si="5"/>
        <v>35.700000000000003</v>
      </c>
      <c r="BN6" s="64">
        <f t="shared" si="5"/>
        <v>30</v>
      </c>
      <c r="BO6" s="64">
        <f t="shared" si="5"/>
        <v>-52.1</v>
      </c>
      <c r="BP6" s="61" t="str">
        <f>IF(BP8="-","",IF(BP8="-","【-】","【"&amp;SUBSTITUTE(TEXT(BP8,"#,##0.0"),"-","△")&amp;"】"))</f>
        <v>【△65.9】</v>
      </c>
      <c r="BQ6" s="65">
        <f>IF(BQ8="-",NA(),BQ8)</f>
        <v>222262</v>
      </c>
      <c r="BR6" s="65">
        <f t="shared" ref="BR6:BZ6" si="6">IF(BR8="-",NA(),BR8)</f>
        <v>176782</v>
      </c>
      <c r="BS6" s="65">
        <f t="shared" si="6"/>
        <v>156413</v>
      </c>
      <c r="BT6" s="65">
        <f t="shared" si="6"/>
        <v>110017</v>
      </c>
      <c r="BU6" s="65">
        <f t="shared" si="6"/>
        <v>-46143</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114</v>
      </c>
      <c r="CM6" s="63">
        <f t="shared" ref="CM6:CN6" si="7">CM8</f>
        <v>2495383</v>
      </c>
      <c r="CN6" s="63">
        <f t="shared" si="7"/>
        <v>340000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764.6</v>
      </c>
      <c r="DJ6" s="61" t="str">
        <f>IF(DJ8="-","",IF(DJ8="-","【-】","【"&amp;SUBSTITUTE(TEXT(DJ8,"#,##0.0"),"-","△")&amp;"】"))</f>
        <v>【183.4】</v>
      </c>
      <c r="DK6" s="64">
        <f>IF(DK8="-",NA(),DK8)</f>
        <v>143.4</v>
      </c>
      <c r="DL6" s="64">
        <f t="shared" ref="DL6:DT6" si="9">IF(DL8="-",NA(),DL8)</f>
        <v>138.6</v>
      </c>
      <c r="DM6" s="64">
        <f t="shared" si="9"/>
        <v>138.6</v>
      </c>
      <c r="DN6" s="64">
        <f t="shared" si="9"/>
        <v>142.80000000000001</v>
      </c>
      <c r="DO6" s="64">
        <f t="shared" si="9"/>
        <v>112.1</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15">
      <c r="A7" s="49" t="s">
        <v>116</v>
      </c>
      <c r="B7" s="60">
        <f t="shared" ref="B7:X7" si="10">B8</f>
        <v>2020</v>
      </c>
      <c r="C7" s="60">
        <f t="shared" si="10"/>
        <v>242039</v>
      </c>
      <c r="D7" s="60">
        <f t="shared" si="10"/>
        <v>47</v>
      </c>
      <c r="E7" s="60">
        <f t="shared" si="10"/>
        <v>14</v>
      </c>
      <c r="F7" s="60">
        <f t="shared" si="10"/>
        <v>0</v>
      </c>
      <c r="G7" s="60">
        <f t="shared" si="10"/>
        <v>1</v>
      </c>
      <c r="H7" s="60" t="str">
        <f t="shared" si="10"/>
        <v>三重県　伊勢市</v>
      </c>
      <c r="I7" s="60" t="str">
        <f t="shared" si="10"/>
        <v>宇治駐車場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10</v>
      </c>
      <c r="S7" s="62" t="str">
        <f t="shared" si="10"/>
        <v>公共施設</v>
      </c>
      <c r="T7" s="62" t="str">
        <f t="shared" si="10"/>
        <v>有</v>
      </c>
      <c r="U7" s="63">
        <f t="shared" si="10"/>
        <v>62138</v>
      </c>
      <c r="V7" s="63">
        <f t="shared" si="10"/>
        <v>1790</v>
      </c>
      <c r="W7" s="63">
        <f t="shared" si="10"/>
        <v>500</v>
      </c>
      <c r="X7" s="62" t="str">
        <f t="shared" si="10"/>
        <v>無</v>
      </c>
      <c r="Y7" s="64">
        <f>Y8</f>
        <v>165</v>
      </c>
      <c r="Z7" s="64">
        <f t="shared" ref="Z7:AH7" si="11">Z8</f>
        <v>146.6</v>
      </c>
      <c r="AA7" s="64">
        <f t="shared" si="11"/>
        <v>139</v>
      </c>
      <c r="AB7" s="64">
        <f t="shared" si="11"/>
        <v>124.2</v>
      </c>
      <c r="AC7" s="64">
        <f t="shared" si="11"/>
        <v>91.8</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0</v>
      </c>
      <c r="AM7" s="64">
        <f t="shared" si="12"/>
        <v>0</v>
      </c>
      <c r="AN7" s="64">
        <f t="shared" si="12"/>
        <v>3.9</v>
      </c>
      <c r="AO7" s="64">
        <f t="shared" si="12"/>
        <v>1.7</v>
      </c>
      <c r="AP7" s="64">
        <f t="shared" si="12"/>
        <v>0.5</v>
      </c>
      <c r="AQ7" s="64">
        <f t="shared" si="12"/>
        <v>1</v>
      </c>
      <c r="AR7" s="64">
        <f t="shared" si="12"/>
        <v>0.8</v>
      </c>
      <c r="AS7" s="64">
        <f t="shared" si="12"/>
        <v>5.9</v>
      </c>
      <c r="AT7" s="61"/>
      <c r="AU7" s="65">
        <f>AU8</f>
        <v>0</v>
      </c>
      <c r="AV7" s="65">
        <f t="shared" ref="AV7:BD7" si="13">AV8</f>
        <v>0</v>
      </c>
      <c r="AW7" s="65">
        <f t="shared" si="13"/>
        <v>0</v>
      </c>
      <c r="AX7" s="65">
        <f t="shared" si="13"/>
        <v>0</v>
      </c>
      <c r="AY7" s="65">
        <f t="shared" si="13"/>
        <v>21</v>
      </c>
      <c r="AZ7" s="65">
        <f t="shared" si="13"/>
        <v>3</v>
      </c>
      <c r="BA7" s="65">
        <f t="shared" si="13"/>
        <v>1</v>
      </c>
      <c r="BB7" s="65">
        <f t="shared" si="13"/>
        <v>3</v>
      </c>
      <c r="BC7" s="65">
        <f t="shared" si="13"/>
        <v>3</v>
      </c>
      <c r="BD7" s="65">
        <f t="shared" si="13"/>
        <v>93</v>
      </c>
      <c r="BE7" s="63"/>
      <c r="BF7" s="64">
        <f>BF8</f>
        <v>38.700000000000003</v>
      </c>
      <c r="BG7" s="64">
        <f t="shared" ref="BG7:BO7" si="14">BG8</f>
        <v>31.8</v>
      </c>
      <c r="BH7" s="64">
        <f t="shared" si="14"/>
        <v>28</v>
      </c>
      <c r="BI7" s="64">
        <f t="shared" si="14"/>
        <v>19.3</v>
      </c>
      <c r="BJ7" s="64">
        <f t="shared" si="14"/>
        <v>-17.3</v>
      </c>
      <c r="BK7" s="64">
        <f t="shared" si="14"/>
        <v>37.4</v>
      </c>
      <c r="BL7" s="64">
        <f t="shared" si="14"/>
        <v>28.9</v>
      </c>
      <c r="BM7" s="64">
        <f t="shared" si="14"/>
        <v>35.700000000000003</v>
      </c>
      <c r="BN7" s="64">
        <f t="shared" si="14"/>
        <v>30</v>
      </c>
      <c r="BO7" s="64">
        <f t="shared" si="14"/>
        <v>-52.1</v>
      </c>
      <c r="BP7" s="61"/>
      <c r="BQ7" s="65">
        <f>BQ8</f>
        <v>222262</v>
      </c>
      <c r="BR7" s="65">
        <f t="shared" ref="BR7:BZ7" si="15">BR8</f>
        <v>176782</v>
      </c>
      <c r="BS7" s="65">
        <f t="shared" si="15"/>
        <v>156413</v>
      </c>
      <c r="BT7" s="65">
        <f t="shared" si="15"/>
        <v>110017</v>
      </c>
      <c r="BU7" s="65">
        <f t="shared" si="15"/>
        <v>-46143</v>
      </c>
      <c r="BV7" s="65">
        <f t="shared" si="15"/>
        <v>9208</v>
      </c>
      <c r="BW7" s="65">
        <f t="shared" si="15"/>
        <v>8524</v>
      </c>
      <c r="BX7" s="65">
        <f t="shared" si="15"/>
        <v>6653</v>
      </c>
      <c r="BY7" s="65">
        <f t="shared" si="15"/>
        <v>6991</v>
      </c>
      <c r="BZ7" s="65">
        <f t="shared" si="15"/>
        <v>1045</v>
      </c>
      <c r="CA7" s="63"/>
      <c r="CB7" s="64" t="s">
        <v>117</v>
      </c>
      <c r="CC7" s="64" t="s">
        <v>117</v>
      </c>
      <c r="CD7" s="64" t="s">
        <v>117</v>
      </c>
      <c r="CE7" s="64" t="s">
        <v>117</v>
      </c>
      <c r="CF7" s="64" t="s">
        <v>117</v>
      </c>
      <c r="CG7" s="64" t="s">
        <v>117</v>
      </c>
      <c r="CH7" s="64" t="s">
        <v>117</v>
      </c>
      <c r="CI7" s="64" t="s">
        <v>117</v>
      </c>
      <c r="CJ7" s="64" t="s">
        <v>117</v>
      </c>
      <c r="CK7" s="64" t="s">
        <v>118</v>
      </c>
      <c r="CL7" s="61"/>
      <c r="CM7" s="63">
        <f>CM8</f>
        <v>2495383</v>
      </c>
      <c r="CN7" s="63">
        <f>CN8</f>
        <v>340000</v>
      </c>
      <c r="CO7" s="64" t="s">
        <v>117</v>
      </c>
      <c r="CP7" s="64" t="s">
        <v>117</v>
      </c>
      <c r="CQ7" s="64" t="s">
        <v>117</v>
      </c>
      <c r="CR7" s="64" t="s">
        <v>117</v>
      </c>
      <c r="CS7" s="64" t="s">
        <v>117</v>
      </c>
      <c r="CT7" s="64" t="s">
        <v>117</v>
      </c>
      <c r="CU7" s="64" t="s">
        <v>117</v>
      </c>
      <c r="CV7" s="64" t="s">
        <v>117</v>
      </c>
      <c r="CW7" s="64" t="s">
        <v>117</v>
      </c>
      <c r="CX7" s="64" t="s">
        <v>118</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764.6</v>
      </c>
      <c r="DJ7" s="61"/>
      <c r="DK7" s="64">
        <f>DK8</f>
        <v>143.4</v>
      </c>
      <c r="DL7" s="64">
        <f t="shared" ref="DL7:DT7" si="17">DL8</f>
        <v>138.6</v>
      </c>
      <c r="DM7" s="64">
        <f t="shared" si="17"/>
        <v>138.6</v>
      </c>
      <c r="DN7" s="64">
        <f t="shared" si="17"/>
        <v>142.80000000000001</v>
      </c>
      <c r="DO7" s="64">
        <f t="shared" si="17"/>
        <v>112.1</v>
      </c>
      <c r="DP7" s="64">
        <f t="shared" si="17"/>
        <v>172</v>
      </c>
      <c r="DQ7" s="64">
        <f t="shared" si="17"/>
        <v>170.6</v>
      </c>
      <c r="DR7" s="64">
        <f t="shared" si="17"/>
        <v>171.8</v>
      </c>
      <c r="DS7" s="64">
        <f t="shared" si="17"/>
        <v>169.4</v>
      </c>
      <c r="DT7" s="64">
        <f t="shared" si="17"/>
        <v>128.5</v>
      </c>
      <c r="DU7" s="61"/>
    </row>
    <row r="8" spans="1:125" s="66" customFormat="1" x14ac:dyDescent="0.15">
      <c r="A8" s="49"/>
      <c r="B8" s="67">
        <v>2020</v>
      </c>
      <c r="C8" s="67">
        <v>242039</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10</v>
      </c>
      <c r="S8" s="69" t="s">
        <v>129</v>
      </c>
      <c r="T8" s="69" t="s">
        <v>130</v>
      </c>
      <c r="U8" s="70">
        <v>62138</v>
      </c>
      <c r="V8" s="70">
        <v>1790</v>
      </c>
      <c r="W8" s="70">
        <v>500</v>
      </c>
      <c r="X8" s="69" t="s">
        <v>131</v>
      </c>
      <c r="Y8" s="71">
        <v>165</v>
      </c>
      <c r="Z8" s="71">
        <v>146.6</v>
      </c>
      <c r="AA8" s="71">
        <v>139</v>
      </c>
      <c r="AB8" s="71">
        <v>124.2</v>
      </c>
      <c r="AC8" s="71">
        <v>91.8</v>
      </c>
      <c r="AD8" s="71">
        <v>413.9</v>
      </c>
      <c r="AE8" s="71">
        <v>263.7</v>
      </c>
      <c r="AF8" s="71">
        <v>509.7</v>
      </c>
      <c r="AG8" s="71">
        <v>1492.8</v>
      </c>
      <c r="AH8" s="71">
        <v>3199.2</v>
      </c>
      <c r="AI8" s="68">
        <v>630.70000000000005</v>
      </c>
      <c r="AJ8" s="71">
        <v>0</v>
      </c>
      <c r="AK8" s="71">
        <v>0</v>
      </c>
      <c r="AL8" s="71">
        <v>0</v>
      </c>
      <c r="AM8" s="71">
        <v>0</v>
      </c>
      <c r="AN8" s="71">
        <v>3.9</v>
      </c>
      <c r="AO8" s="71">
        <v>1.7</v>
      </c>
      <c r="AP8" s="71">
        <v>0.5</v>
      </c>
      <c r="AQ8" s="71">
        <v>1</v>
      </c>
      <c r="AR8" s="71">
        <v>0.8</v>
      </c>
      <c r="AS8" s="71">
        <v>5.9</v>
      </c>
      <c r="AT8" s="68">
        <v>8.6</v>
      </c>
      <c r="AU8" s="72">
        <v>0</v>
      </c>
      <c r="AV8" s="72">
        <v>0</v>
      </c>
      <c r="AW8" s="72">
        <v>0</v>
      </c>
      <c r="AX8" s="72">
        <v>0</v>
      </c>
      <c r="AY8" s="72">
        <v>21</v>
      </c>
      <c r="AZ8" s="72">
        <v>3</v>
      </c>
      <c r="BA8" s="72">
        <v>1</v>
      </c>
      <c r="BB8" s="72">
        <v>3</v>
      </c>
      <c r="BC8" s="72">
        <v>3</v>
      </c>
      <c r="BD8" s="72">
        <v>93</v>
      </c>
      <c r="BE8" s="72">
        <v>2345</v>
      </c>
      <c r="BF8" s="71">
        <v>38.700000000000003</v>
      </c>
      <c r="BG8" s="71">
        <v>31.8</v>
      </c>
      <c r="BH8" s="71">
        <v>28</v>
      </c>
      <c r="BI8" s="71">
        <v>19.3</v>
      </c>
      <c r="BJ8" s="71">
        <v>-17.3</v>
      </c>
      <c r="BK8" s="71">
        <v>37.4</v>
      </c>
      <c r="BL8" s="71">
        <v>28.9</v>
      </c>
      <c r="BM8" s="71">
        <v>35.700000000000003</v>
      </c>
      <c r="BN8" s="71">
        <v>30</v>
      </c>
      <c r="BO8" s="71">
        <v>-52.1</v>
      </c>
      <c r="BP8" s="68">
        <v>-65.900000000000006</v>
      </c>
      <c r="BQ8" s="72">
        <v>222262</v>
      </c>
      <c r="BR8" s="72">
        <v>176782</v>
      </c>
      <c r="BS8" s="72">
        <v>156413</v>
      </c>
      <c r="BT8" s="73">
        <v>110017</v>
      </c>
      <c r="BU8" s="73">
        <v>-46143</v>
      </c>
      <c r="BV8" s="72">
        <v>9208</v>
      </c>
      <c r="BW8" s="72">
        <v>8524</v>
      </c>
      <c r="BX8" s="72">
        <v>6653</v>
      </c>
      <c r="BY8" s="72">
        <v>6991</v>
      </c>
      <c r="BZ8" s="72">
        <v>1045</v>
      </c>
      <c r="CA8" s="70">
        <v>3932</v>
      </c>
      <c r="CB8" s="71" t="s">
        <v>123</v>
      </c>
      <c r="CC8" s="71" t="s">
        <v>123</v>
      </c>
      <c r="CD8" s="71" t="s">
        <v>123</v>
      </c>
      <c r="CE8" s="71" t="s">
        <v>123</v>
      </c>
      <c r="CF8" s="71" t="s">
        <v>123</v>
      </c>
      <c r="CG8" s="71" t="s">
        <v>123</v>
      </c>
      <c r="CH8" s="71" t="s">
        <v>123</v>
      </c>
      <c r="CI8" s="71" t="s">
        <v>123</v>
      </c>
      <c r="CJ8" s="71" t="s">
        <v>123</v>
      </c>
      <c r="CK8" s="71" t="s">
        <v>123</v>
      </c>
      <c r="CL8" s="68" t="s">
        <v>123</v>
      </c>
      <c r="CM8" s="70">
        <v>2495383</v>
      </c>
      <c r="CN8" s="70">
        <v>340000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40</v>
      </c>
      <c r="DF8" s="71">
        <v>33.200000000000003</v>
      </c>
      <c r="DG8" s="71">
        <v>21.3</v>
      </c>
      <c r="DH8" s="71">
        <v>18.2</v>
      </c>
      <c r="DI8" s="71">
        <v>764.6</v>
      </c>
      <c r="DJ8" s="68">
        <v>183.4</v>
      </c>
      <c r="DK8" s="71">
        <v>143.4</v>
      </c>
      <c r="DL8" s="71">
        <v>138.6</v>
      </c>
      <c r="DM8" s="71">
        <v>138.6</v>
      </c>
      <c r="DN8" s="71">
        <v>142.80000000000001</v>
      </c>
      <c r="DO8" s="71">
        <v>112.1</v>
      </c>
      <c r="DP8" s="71">
        <v>172</v>
      </c>
      <c r="DQ8" s="71">
        <v>170.6</v>
      </c>
      <c r="DR8" s="71">
        <v>171.8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長井 正文</cp:lastModifiedBy>
  <cp:lastPrinted>2022-02-02T08:11:23Z</cp:lastPrinted>
  <dcterms:created xsi:type="dcterms:W3CDTF">2021-12-17T06:04:09Z</dcterms:created>
  <dcterms:modified xsi:type="dcterms:W3CDTF">2022-02-02T08:11:36Z</dcterms:modified>
  <cp:category/>
</cp:coreProperties>
</file>