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39\Desktop\【0126〆】公営企業に係る「経営比較分析表」の分析等について（照会）\【経営比較分析表】2020_242047_46_010\"/>
    </mc:Choice>
  </mc:AlternateContent>
  <workbookProtection workbookAlgorithmName="SHA-512" workbookHashValue="Wi4kX+UsJlNMmNL4j00kkb9SBMwVmFXRmXq1+YsqifUJMNOIRDXJ+afU9tszbBHZ05aRjLpCWfFy8n8UzuQRDg==" workbookSaltValue="55omuuNwOheOc6DJ4rAv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<sst xmlns="http://schemas.openxmlformats.org/spreadsheetml/2006/main" count="228" uniqueCount="115">
  <si>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</si>
  <si>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</si>
  <si>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</si>
  <si>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</si>
  <si>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</si>
  <si>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</si>
  <si>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</si>
  <si>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</si>
  <si>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</si>
  <si>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</si>
  <si>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</si>
  <si>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</si>
  <si>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</si>
  <si>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</si>
  <si>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</si>
  <si>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</si>
  <si>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</si>
  <si>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</si>
  <si>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</si>
  <si>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</si>
  <si>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</si>
  <si>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</si>
  <si>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</si>
  <si>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</si>
  <si>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</si>
  <si>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</si>
  <si>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</si>
  <si>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</si>
  <si>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</si>
  <si>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</si>
  <si>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</si>
  <si>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</si>
  <si>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</si>
  <si>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</si>
  <si>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</si>
  <si>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</si>
  <si>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</si>
  <si>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</si>
  <si>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</si>
  <si>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</si>
  <si>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</si>
  <si>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</si>
  <si>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</si>
  <si>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</si>
  <si>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</si>
  <si>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</si>
  <si>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</si>
  <si>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</si>
  <si>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</si>
  <si>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</si>
  <si>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</si>
  <si>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</si>
  <si>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</si>
  <si>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</si>
  <si>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</si>
  <si>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</si>
  <si>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</si>
  <si>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</si>
  <si>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</si>
  <si>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</si>
  <si>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</si>
  <si>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</si>
  <si>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</si>
  <si>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</si>
  <si>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</si>
  <si>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</si>
  <si>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</si>
  <si>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</si>
  <si>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</si>
  <si>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</si>
  <si>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</si>
  <si>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</si>
  <si>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</si>
  <si>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</si>
  <si>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</si>
  <si>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</si>
  <si>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</si>
  <si>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</si>
  <si>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</si>
  <si>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</si>
  <si>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</si>
  <si>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</si>
  <si>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</si>
  <si>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</si>
  <si>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</si>
  <si>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</si>
  <si>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</si>
  <si>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</si>
  <si>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</si>
  <si>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</si>
  <si>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</si>
  <si>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</si>
  <si>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</si>
  <si>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</si>
  <si>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</si>
  <si>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</si>
  <si>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</si>
  <si>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</si>
  <si>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</si>
  <si>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</si>
  <si>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</si>
  <si>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</si>
  <si>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</si>
  <si>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</si>
  <si>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</si>
  <si>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</si>
  <si>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</si>
  <si>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</si>
  <si>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</si>
  <si>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</si>
  <si>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</si>
  <si>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</si>
  <si>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配水池等の基幹水道施設の耐震化を早期に実施した結果、有形固定資産減価償却率は類似団体、全国平均値と比較して低い数値であります。
　管路経年化率は18.86％と類似団体、全国平均値より下回っており、管路更新率も類似団体、全国平均値と同水準ですが低い水準にあります。</t>
    <rPh sb="105" eb="107">
      <t>ルイジ</t>
    </rPh>
    <rPh sb="107" eb="109">
      <t>ダンタイ</t>
    </rPh>
    <rPh sb="116" eb="119">
      <t>ドウスイジュン</t>
    </rPh>
    <phoneticPr fontId="4"/>
  </si>
  <si>
    <t xml:space="preserve">　経常収支は類似団体、全国平均値を下回りましたが100％を越えており、累積欠損金も生じていません。また、支払能力を示す流動比率は、前年と同様の水準で、類似団体、全国平均を上回っており経営の健全性は保たれています。
　給水収益に対する企業債残高の比率は前年と同様の水準ですが給水量が減少傾向にあるため今後増加していくものと考えられます。
　料金回収率は前年比0.59ポイント減少しましたが全国平均、類似団体平均ともに上回っています。給水原価は前年と同様の水準になりましたが、類似団体平均を上回っています。
　施設利用率は前年と比較して0.79ポイント増加しましたが、配水量は毎年減少していることから、施設利用率は減少していくと考えられます。
</t>
    <rPh sb="68" eb="70">
      <t>ドウヨウ</t>
    </rPh>
    <rPh sb="71" eb="73">
      <t>スイジュン</t>
    </rPh>
    <rPh sb="128" eb="130">
      <t>ドウヨウ</t>
    </rPh>
    <rPh sb="131" eb="133">
      <t>スイジュン</t>
    </rPh>
    <rPh sb="136" eb="138">
      <t>キュウスイ</t>
    </rPh>
    <rPh sb="138" eb="139">
      <t>リョウ</t>
    </rPh>
    <rPh sb="140" eb="142">
      <t>ゲンショウ</t>
    </rPh>
    <rPh sb="142" eb="144">
      <t>ケイコウ</t>
    </rPh>
    <rPh sb="149" eb="151">
      <t>コンゴ</t>
    </rPh>
    <rPh sb="151" eb="153">
      <t>ゾウカ</t>
    </rPh>
    <rPh sb="160" eb="161">
      <t>カンガ</t>
    </rPh>
    <rPh sb="177" eb="180">
      <t>ゼンネンヒ</t>
    </rPh>
    <rPh sb="188" eb="190">
      <t>ゲンショウ</t>
    </rPh>
    <rPh sb="195" eb="197">
      <t>ゼンコク</t>
    </rPh>
    <rPh sb="197" eb="199">
      <t>ヘイキン</t>
    </rPh>
    <rPh sb="200" eb="202">
      <t>ルイジ</t>
    </rPh>
    <rPh sb="202" eb="204">
      <t>ダンタイ</t>
    </rPh>
    <rPh sb="204" eb="206">
      <t>ヘイキン</t>
    </rPh>
    <rPh sb="209" eb="211">
      <t>ウワマワ</t>
    </rPh>
    <rPh sb="217" eb="219">
      <t>キュウスイ</t>
    </rPh>
    <rPh sb="219" eb="221">
      <t>ゲンカ</t>
    </rPh>
    <rPh sb="222" eb="224">
      <t>ゼンネン</t>
    </rPh>
    <rPh sb="225" eb="227">
      <t>ドウヨウ</t>
    </rPh>
    <rPh sb="228" eb="230">
      <t>スイジュン</t>
    </rPh>
    <rPh sb="238" eb="240">
      <t>ルイジ</t>
    </rPh>
    <rPh sb="240" eb="242">
      <t>ダンタイ</t>
    </rPh>
    <rPh sb="242" eb="244">
      <t>ヘイキン</t>
    </rPh>
    <rPh sb="245" eb="247">
      <t>ウワマワ</t>
    </rPh>
    <rPh sb="276" eb="278">
      <t>ゾウカ</t>
    </rPh>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</si>
  <si>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t>
    <rPh sb="76" eb="78">
      <t>キュウスイ</t>
    </rPh>
    <rPh sb="78" eb="80">
      <t>ジンコウ</t>
    </rPh>
    <rPh sb="81" eb="8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</si>
</sst>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0.61</c:v>
                </c:pt>
                <c:pt idx="2">
                  <c:v>1.01</c:v>
                </c:pt>
                <c:pt idx="3">
                  <c:v>0.88</c:v>
                </c:pt>
                <c:pt idx="4">
                  <c:v>0.69</c:v>
                </c:pt>
              </c:numCache>
            </c:numRef>
          </c:val>
          <c:extLst>
            <c:ext xmlns:c16="http://schemas.microsoft.com/office/drawing/2014/chart" uri="{C3380CC4-5D6E-409C-BE32-E72D297353CC}">
              <c16:uniqueId val="{00000000-B021-4472-9D6D-0E9F673A03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B021-4472-9D6D-0E9F673A03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61.74</c:v>
                </c:pt>
                <c:pt idx="1">
                  <c:v>61.07</c:v>
                </c:pt>
                <c:pt idx="2">
                  <c:v>60.49</c:v>
                </c:pt>
                <c:pt idx="3">
                  <c:v>59.42</c:v>
                </c:pt>
                <c:pt idx="4">
                  <c:v>60.21</c:v>
                </c:pt>
              </c:numCache>
            </c:numRef>
          </c:val>
          <c:extLst>
            <c:ext xmlns:c16="http://schemas.microsoft.com/office/drawing/2014/chart" uri="{C3380CC4-5D6E-409C-BE32-E72D297353CC}">
              <c16:uniqueId val="{00000000-25FC-42A4-A26D-DE1D63CF00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25FC-42A4-A26D-DE1D63CF00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88.8</c:v>
                </c:pt>
                <c:pt idx="1">
                  <c:v>89.12</c:v>
                </c:pt>
                <c:pt idx="2">
                  <c:v>85.88</c:v>
                </c:pt>
                <c:pt idx="3">
                  <c:v>89.53</c:v>
                </c:pt>
                <c:pt idx="4">
                  <c:v>89.35</c:v>
                </c:pt>
              </c:numCache>
            </c:numRef>
          </c:val>
          <c:extLst>
            <c:ext xmlns:c16="http://schemas.microsoft.com/office/drawing/2014/chart" uri="{C3380CC4-5D6E-409C-BE32-E72D297353CC}">
              <c16:uniqueId val="{00000000-D28D-4EA2-8C39-9F1A99DC65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28D-4EA2-8C39-9F1A99DC65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112.92</c:v>
                </c:pt>
                <c:pt idx="1">
                  <c:v>107.21</c:v>
                </c:pt>
                <c:pt idx="2">
                  <c:v>104.31</c:v>
                </c:pt>
                <c:pt idx="3">
                  <c:v>110.19</c:v>
                </c:pt>
                <c:pt idx="4">
                  <c:v>109.49</c:v>
                </c:pt>
              </c:numCache>
            </c:numRef>
          </c:val>
          <c:extLst>
            <c:ext xmlns:c16="http://schemas.microsoft.com/office/drawing/2014/chart" uri="{C3380CC4-5D6E-409C-BE32-E72D297353CC}">
              <c16:uniqueId val="{00000000-F635-4574-8F83-2154F1EB01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635-4574-8F83-2154F1EB01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42.82</c:v>
                </c:pt>
                <c:pt idx="1">
                  <c:v>44.02</c:v>
                </c:pt>
                <c:pt idx="2">
                  <c:v>45.3</c:v>
                </c:pt>
                <c:pt idx="3">
                  <c:v>46.78</c:v>
                </c:pt>
                <c:pt idx="4">
                  <c:v>47.86</c:v>
                </c:pt>
              </c:numCache>
            </c:numRef>
          </c:val>
          <c:extLst>
            <c:ext xmlns:c16="http://schemas.microsoft.com/office/drawing/2014/chart" uri="{C3380CC4-5D6E-409C-BE32-E72D297353CC}">
              <c16:uniqueId val="{00000000-6A66-4781-AC7E-DD5657DCB9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6A66-4781-AC7E-DD5657DCB9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16.11</c:v>
                </c:pt>
                <c:pt idx="1">
                  <c:v>13.11</c:v>
                </c:pt>
                <c:pt idx="2">
                  <c:v>15.32</c:v>
                </c:pt>
                <c:pt idx="3">
                  <c:v>16.670000000000002</c:v>
                </c:pt>
                <c:pt idx="4">
                  <c:v>18.86</c:v>
                </c:pt>
              </c:numCache>
            </c:numRef>
          </c:val>
          <c:extLst>
            <c:ext xmlns:c16="http://schemas.microsoft.com/office/drawing/2014/chart" uri="{C3380CC4-5D6E-409C-BE32-E72D297353CC}">
              <c16:uniqueId val="{00000000-9421-42F3-BB01-5DD3B10ABD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9421-42F3-BB01-5DD3B10ABD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AA-4ECB-A229-DE95B1E42D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21AA-4ECB-A229-DE95B1E42D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401.02</c:v>
                </c:pt>
                <c:pt idx="1">
                  <c:v>324</c:v>
                </c:pt>
                <c:pt idx="2">
                  <c:v>355.31</c:v>
                </c:pt>
                <c:pt idx="3">
                  <c:v>356.02</c:v>
                </c:pt>
                <c:pt idx="4">
                  <c:v>357.95</c:v>
                </c:pt>
              </c:numCache>
            </c:numRef>
          </c:val>
          <c:extLst>
            <c:ext xmlns:c16="http://schemas.microsoft.com/office/drawing/2014/chart" uri="{C3380CC4-5D6E-409C-BE32-E72D297353CC}">
              <c16:uniqueId val="{00000000-D48F-495D-B652-CC8886A1A1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D48F-495D-B652-CC8886A1A1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351.81</c:v>
                </c:pt>
                <c:pt idx="1">
                  <c:v>395.33</c:v>
                </c:pt>
                <c:pt idx="2">
                  <c:v>414.67</c:v>
                </c:pt>
                <c:pt idx="3">
                  <c:v>395.2</c:v>
                </c:pt>
                <c:pt idx="4">
                  <c:v>395.14</c:v>
                </c:pt>
              </c:numCache>
            </c:numRef>
          </c:val>
          <c:extLst>
            <c:ext xmlns:c16="http://schemas.microsoft.com/office/drawing/2014/chart" uri="{C3380CC4-5D6E-409C-BE32-E72D297353CC}">
              <c16:uniqueId val="{00000000-7A3A-45E6-ADC9-EADD19CE19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7A3A-45E6-ADC9-EADD19CE19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109.68</c:v>
                </c:pt>
                <c:pt idx="1">
                  <c:v>103.58</c:v>
                </c:pt>
                <c:pt idx="2">
                  <c:v>100.78</c:v>
                </c:pt>
                <c:pt idx="3">
                  <c:v>107.59</c:v>
                </c:pt>
                <c:pt idx="4">
                  <c:v>107</c:v>
                </c:pt>
              </c:numCache>
            </c:numRef>
          </c:val>
          <c:extLst>
            <c:ext xmlns:c16="http://schemas.microsoft.com/office/drawing/2014/chart" uri="{C3380CC4-5D6E-409C-BE32-E72D297353CC}">
              <c16:uniqueId val="{00000000-368C-4EED-80B1-08A7821804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368C-4EED-80B1-08A7821804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159.99</c:v>
                </c:pt>
                <c:pt idx="1">
                  <c:v>167.93</c:v>
                </c:pt>
                <c:pt idx="2">
                  <c:v>172.53</c:v>
                </c:pt>
                <c:pt idx="3">
                  <c:v>161.88</c:v>
                </c:pt>
                <c:pt idx="4">
                  <c:v>162.04</c:v>
                </c:pt>
              </c:numCache>
            </c:numRef>
          </c:val>
          <c:extLst>
            <c:ext xmlns:c16="http://schemas.microsoft.com/office/drawing/2014/chart" uri="{C3380CC4-5D6E-409C-BE32-E72D297353CC}">
              <c16:uniqueId val="{00000000-4944-4A21-B036-8358A3DA04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4944-4A21-B036-8358A3DA04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4" zoomScale="90" zoomScaleNormal="90" workbookViewId="0">
      <selection activeCell="BJ67" sqref="BJ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松阪市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161998</v>
      </c>
      <c r="AM8" s="71"/>
      <c r="AN8" s="71"/>
      <c r="AO8" s="71"/>
      <c r="AP8" s="71"/>
      <c r="AQ8" s="71"/>
      <c r="AR8" s="71"/>
      <c r="AS8" s="71"/>
      <c r="AT8" s="67">
        <f>データ!$S$6</f>
        <v>623.58000000000004</v>
      </c>
      <c r="AU8" s="68"/>
      <c r="AV8" s="68"/>
      <c r="AW8" s="68"/>
      <c r="AX8" s="68"/>
      <c r="AY8" s="68"/>
      <c r="AZ8" s="68"/>
      <c r="BA8" s="68"/>
      <c r="BB8" s="70">
        <f>データ!$T$6</f>
        <v>259.79000000000002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59.59</v>
      </c>
      <c r="J10" s="68"/>
      <c r="K10" s="68"/>
      <c r="L10" s="68"/>
      <c r="M10" s="68"/>
      <c r="N10" s="68"/>
      <c r="O10" s="69"/>
      <c r="P10" s="70">
        <f>データ!$P$6</f>
        <v>98.5</v>
      </c>
      <c r="Q10" s="70"/>
      <c r="R10" s="70"/>
      <c r="S10" s="70"/>
      <c r="T10" s="70"/>
      <c r="U10" s="70"/>
      <c r="V10" s="70"/>
      <c r="W10" s="71">
        <f>データ!$Q$6</f>
        <v>3014</v>
      </c>
      <c r="X10" s="71"/>
      <c r="Y10" s="71"/>
      <c r="Z10" s="71"/>
      <c r="AA10" s="71"/>
      <c r="AB10" s="71"/>
      <c r="AC10" s="71"/>
      <c r="AD10" s="2"/>
      <c r="AE10" s="2"/>
      <c r="AF10" s="2"/>
      <c r="AG10" s="2"/>
      <c r="AH10" s="4"/>
      <c r="AI10" s="4"/>
      <c r="AJ10" s="4"/>
      <c r="AK10" s="4"/>
      <c r="AL10" s="71">
        <f>データ!$U$6</f>
        <v>159099</v>
      </c>
      <c r="AM10" s="71"/>
      <c r="AN10" s="71"/>
      <c r="AO10" s="71"/>
      <c r="AP10" s="71"/>
      <c r="AQ10" s="71"/>
      <c r="AR10" s="71"/>
      <c r="AS10" s="71"/>
      <c r="AT10" s="67">
        <f>データ!$V$6</f>
        <v>270.92</v>
      </c>
      <c r="AU10" s="68"/>
      <c r="AV10" s="68"/>
      <c r="AW10" s="68"/>
      <c r="AX10" s="68"/>
      <c r="AY10" s="68"/>
      <c r="AZ10" s="68"/>
      <c r="BA10" s="68"/>
      <c r="BB10" s="70">
        <f>データ!$W$6</f>
        <v>587.25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Zm2jiZwwTaxvDUDl1IS7HpGNfg9n2V4p4Zfi9yzhEnzzhTPgisb9bRJfyX2KMWglB8WxwHktii9bznAye5OPw==" saltValue="ecfrklQct7ZyLQNwMVAa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59.59</v>
      </c>
      <c r="P6" s="35">
        <f t="shared" si="3"/>
        <v>98.5</v>
      </c>
      <c r="Q6" s="35">
        <f t="shared" si="3"/>
        <v>3014</v>
      </c>
      <c r="R6" s="35">
        <f t="shared" si="3"/>
        <v>161998</v>
      </c>
      <c r="S6" s="35">
        <f t="shared" si="3"/>
        <v>623.58000000000004</v>
      </c>
      <c r="T6" s="35">
        <f t="shared" si="3"/>
        <v>259.79000000000002</v>
      </c>
      <c r="U6" s="35">
        <f t="shared" si="3"/>
        <v>159099</v>
      </c>
      <c r="V6" s="35">
        <f t="shared" si="3"/>
        <v>270.92</v>
      </c>
      <c r="W6" s="35">
        <f t="shared" si="3"/>
        <v>587.25</v>
      </c>
      <c r="X6" s="36">
        <f>IF(X7="",NA(),X7)</f>
        <v>112.92</v>
      </c>
      <c r="Y6" s="36">
        <f t="shared" ref="Y6:AG6" si="4">IF(Y7="",NA(),Y7)</f>
        <v>107.21</v>
      </c>
      <c r="Z6" s="36">
        <f t="shared" si="4"/>
        <v>104.31</v>
      </c>
      <c r="AA6" s="36">
        <f t="shared" si="4"/>
        <v>110.19</v>
      </c>
      <c r="AB6" s="36">
        <f t="shared" si="4"/>
        <v>109.49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401.02</v>
      </c>
      <c r="AU6" s="36">
        <f t="shared" ref="AU6:BC6" si="6">IF(AU7="",NA(),AU7)</f>
        <v>324</v>
      </c>
      <c r="AV6" s="36">
        <f t="shared" si="6"/>
        <v>355.31</v>
      </c>
      <c r="AW6" s="36">
        <f t="shared" si="6"/>
        <v>356.02</v>
      </c>
      <c r="AX6" s="36">
        <f t="shared" si="6"/>
        <v>357.95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351.81</v>
      </c>
      <c r="BF6" s="36">
        <f t="shared" ref="BF6:BN6" si="7">IF(BF7="",NA(),BF7)</f>
        <v>395.33</v>
      </c>
      <c r="BG6" s="36">
        <f t="shared" si="7"/>
        <v>414.67</v>
      </c>
      <c r="BH6" s="36">
        <f t="shared" si="7"/>
        <v>395.2</v>
      </c>
      <c r="BI6" s="36">
        <f t="shared" si="7"/>
        <v>395.14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109.68</v>
      </c>
      <c r="BQ6" s="36">
        <f t="shared" ref="BQ6:BY6" si="8">IF(BQ7="",NA(),BQ7)</f>
        <v>103.58</v>
      </c>
      <c r="BR6" s="36">
        <f t="shared" si="8"/>
        <v>100.78</v>
      </c>
      <c r="BS6" s="36">
        <f t="shared" si="8"/>
        <v>107.59</v>
      </c>
      <c r="BT6" s="36">
        <f t="shared" si="8"/>
        <v>107</v>
      </c>
      <c r="BU6" s="36">
        <f t="shared" si="8"/>
        <v>107.61</v>
      </c>
      <c r="BV6" s="36">
        <f t="shared" si="8"/>
        <v>106.02</v>
      </c>
      <c r="BW6" s="36">
        <f t="shared" si="8"/>
        <v>104.84</v>
      </c>
      <c r="BX6" s="36">
        <f t="shared" si="8"/>
        <v>106.11</v>
      </c>
      <c r="BY6" s="36">
        <f t="shared" si="8"/>
        <v>103.75</v>
      </c>
      <c r="BZ6" s="35" t="str">
        <f>IF(BZ7="","",IF(BZ7="-","【-】","【"&amp;SUBSTITUTE(TEXT(BZ7,"#,##0.00"),"-","△")&amp;"】"))</f>
        <v>【100.05】</v>
      </c>
      <c r="CA6" s="36">
        <f>IF(CA7="",NA(),CA7)</f>
        <v>159.99</v>
      </c>
      <c r="CB6" s="36">
        <f t="shared" ref="CB6:CJ6" si="9">IF(CB7="",NA(),CB7)</f>
        <v>167.93</v>
      </c>
      <c r="CC6" s="36">
        <f t="shared" si="9"/>
        <v>172.53</v>
      </c>
      <c r="CD6" s="36">
        <f t="shared" si="9"/>
        <v>161.88</v>
      </c>
      <c r="CE6" s="36">
        <f t="shared" si="9"/>
        <v>162.04</v>
      </c>
      <c r="CF6" s="36">
        <f t="shared" si="9"/>
        <v>155.69</v>
      </c>
      <c r="CG6" s="36">
        <f t="shared" si="9"/>
        <v>158.6</v>
      </c>
      <c r="CH6" s="36">
        <f t="shared" si="9"/>
        <v>161.82</v>
      </c>
      <c r="CI6" s="36">
        <f t="shared" si="9"/>
        <v>161.03</v>
      </c>
      <c r="CJ6" s="36">
        <f t="shared" si="9"/>
        <v>159.93</v>
      </c>
      <c r="CK6" s="35" t="str">
        <f>IF(CK7="","",IF(CK7="-","【-】","【"&amp;SUBSTITUTE(TEXT(CK7,"#,##0.00"),"-","△")&amp;"】"))</f>
        <v>【166.40】</v>
      </c>
      <c r="CL6" s="36">
        <f>IF(CL7="",NA(),CL7)</f>
        <v>61.74</v>
      </c>
      <c r="CM6" s="36">
        <f t="shared" ref="CM6:CU6" si="10">IF(CM7="",NA(),CM7)</f>
        <v>61.07</v>
      </c>
      <c r="CN6" s="36">
        <f t="shared" si="10"/>
        <v>60.49</v>
      </c>
      <c r="CO6" s="36">
        <f t="shared" si="10"/>
        <v>59.42</v>
      </c>
      <c r="CP6" s="36">
        <f t="shared" si="10"/>
        <v>60.21</v>
      </c>
      <c r="CQ6" s="36">
        <f t="shared" si="10"/>
        <v>62.46</v>
      </c>
      <c r="CR6" s="36">
        <f t="shared" si="10"/>
        <v>62.88</v>
      </c>
      <c r="CS6" s="36">
        <f t="shared" si="10"/>
        <v>62.32</v>
      </c>
      <c r="CT6" s="36">
        <f t="shared" si="10"/>
        <v>61.71</v>
      </c>
      <c r="CU6" s="36">
        <f t="shared" si="10"/>
        <v>63.12</v>
      </c>
      <c r="CV6" s="35" t="str">
        <f>IF(CV7="","",IF(CV7="-","【-】","【"&amp;SUBSTITUTE(TEXT(CV7,"#,##0.00"),"-","△")&amp;"】"))</f>
        <v>【60.69】</v>
      </c>
      <c r="CW6" s="36">
        <f>IF(CW7="",NA(),CW7)</f>
        <v>88.8</v>
      </c>
      <c r="CX6" s="36">
        <f t="shared" ref="CX6:DF6" si="11">IF(CX7="",NA(),CX7)</f>
        <v>89.12</v>
      </c>
      <c r="CY6" s="36">
        <f t="shared" si="11"/>
        <v>85.88</v>
      </c>
      <c r="CZ6" s="36">
        <f t="shared" si="11"/>
        <v>89.53</v>
      </c>
      <c r="DA6" s="36">
        <f t="shared" si="11"/>
        <v>89.35</v>
      </c>
      <c r="DB6" s="36">
        <f t="shared" si="11"/>
        <v>90.62</v>
      </c>
      <c r="DC6" s="36">
        <f t="shared" si="11"/>
        <v>90.13</v>
      </c>
      <c r="DD6" s="36">
        <f t="shared" si="11"/>
        <v>90.19</v>
      </c>
      <c r="DE6" s="36">
        <f t="shared" si="11"/>
        <v>90.03</v>
      </c>
      <c r="DF6" s="36">
        <f t="shared" si="11"/>
        <v>90.09</v>
      </c>
      <c r="DG6" s="35" t="str">
        <f>IF(DG7="","",IF(DG7="-","【-】","【"&amp;SUBSTITUTE(TEXT(DG7,"#,##0.00"),"-","△")&amp;"】"))</f>
        <v>【89.82】</v>
      </c>
      <c r="DH6" s="36">
        <f>IF(DH7="",NA(),DH7)</f>
        <v>42.82</v>
      </c>
      <c r="DI6" s="36">
        <f t="shared" ref="DI6:DQ6" si="12">IF(DI7="",NA(),DI7)</f>
        <v>44.02</v>
      </c>
      <c r="DJ6" s="36">
        <f t="shared" si="12"/>
        <v>45.3</v>
      </c>
      <c r="DK6" s="36">
        <f t="shared" si="12"/>
        <v>46.78</v>
      </c>
      <c r="DL6" s="36">
        <f t="shared" si="12"/>
        <v>47.86</v>
      </c>
      <c r="DM6" s="36">
        <f t="shared" si="12"/>
        <v>48.01</v>
      </c>
      <c r="DN6" s="36">
        <f t="shared" si="12"/>
        <v>48.01</v>
      </c>
      <c r="DO6" s="36">
        <f t="shared" si="12"/>
        <v>48.86</v>
      </c>
      <c r="DP6" s="36">
        <f t="shared" si="12"/>
        <v>49.6</v>
      </c>
      <c r="DQ6" s="36">
        <f t="shared" si="12"/>
        <v>50.31</v>
      </c>
      <c r="DR6" s="35" t="str">
        <f>IF(DR7="","",IF(DR7="-","【-】","【"&amp;SUBSTITUTE(TEXT(DR7,"#,##0.00"),"-","△")&amp;"】"))</f>
        <v>【50.19】</v>
      </c>
      <c r="DS6" s="36">
        <f>IF(DS7="",NA(),DS7)</f>
        <v>16.11</v>
      </c>
      <c r="DT6" s="36">
        <f t="shared" ref="DT6:EB6" si="13">IF(DT7="",NA(),DT7)</f>
        <v>13.11</v>
      </c>
      <c r="DU6" s="36">
        <f t="shared" si="13"/>
        <v>15.32</v>
      </c>
      <c r="DV6" s="36">
        <f t="shared" si="13"/>
        <v>16.670000000000002</v>
      </c>
      <c r="DW6" s="36">
        <f t="shared" si="13"/>
        <v>18.86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0.49</v>
      </c>
      <c r="EE6" s="36">
        <f t="shared" ref="EE6:EM6" si="14">IF(EE7="",NA(),EE7)</f>
        <v>0.61</v>
      </c>
      <c r="EF6" s="36">
        <f t="shared" si="14"/>
        <v>1.01</v>
      </c>
      <c r="EG6" s="36">
        <f t="shared" si="14"/>
        <v>0.88</v>
      </c>
      <c r="EH6" s="36">
        <f t="shared" si="14"/>
        <v>0.69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242047</v>
      </c>
      <c r="D7" s="38">
        <v>46</v>
      </c>
      <c r="E7" s="38">
        <v>1</v>
      </c>
      <c r="F7" s="38">
        <v>0</v>
      </c>
      <c r="G7" s="38">
        <v>1</v>
      </c>
      <c r="H7" s="38" t="s">
        <v>93</v>
      </c>
      <c r="I7" s="38" t="s">
        <v>94</v>
      </c>
      <c r="J7" s="38" t="s">
        <v>95</v>
      </c>
      <c r="K7" s="38" t="s">
        <v>96</v>
      </c>
      <c r="L7" s="38" t="s">
        <v>97</v>
      </c>
      <c r="M7" s="38" t="s">
        <v>98</v>
      </c>
      <c r="N7" s="39" t="s">
        <v>99</v>
      </c>
      <c r="O7" s="39">
        <v>59.59</v>
      </c>
      <c r="P7" s="39">
        <v>98.5</v>
      </c>
      <c r="Q7" s="39">
        <v>3014</v>
      </c>
      <c r="R7" s="39">
        <v>161998</v>
      </c>
      <c r="S7" s="39">
        <v>623.58000000000004</v>
      </c>
      <c r="T7" s="39">
        <v>259.79000000000002</v>
      </c>
      <c r="U7" s="39">
        <v>159099</v>
      </c>
      <c r="V7" s="39">
        <v>270.92</v>
      </c>
      <c r="W7" s="39">
        <v>587.25</v>
      </c>
      <c r="X7" s="39">
        <v>112.92</v>
      </c>
      <c r="Y7" s="39">
        <v>107.21</v>
      </c>
      <c r="Z7" s="39">
        <v>104.31</v>
      </c>
      <c r="AA7" s="39">
        <v>110.19</v>
      </c>
      <c r="AB7" s="39">
        <v>109.49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401.02</v>
      </c>
      <c r="AU7" s="39">
        <v>324</v>
      </c>
      <c r="AV7" s="39">
        <v>355.31</v>
      </c>
      <c r="AW7" s="39">
        <v>356.02</v>
      </c>
      <c r="AX7" s="39">
        <v>357.95</v>
      </c>
      <c r="AY7" s="39">
        <v>311.99</v>
      </c>
      <c r="AZ7" s="39">
        <v>307.83</v>
      </c>
      <c r="BA7" s="39">
        <v>318.89</v>
      </c>
      <c r="BB7" s="39">
        <v>309.10000000000002</v>
      </c>
      <c r="BC7" s="39">
        <v>306.08</v>
      </c>
      <c r="BD7" s="39">
        <v>260.31</v>
      </c>
      <c r="BE7" s="39">
        <v>351.81</v>
      </c>
      <c r="BF7" s="39">
        <v>395.33</v>
      </c>
      <c r="BG7" s="39">
        <v>414.67</v>
      </c>
      <c r="BH7" s="39">
        <v>395.2</v>
      </c>
      <c r="BI7" s="39">
        <v>395.14</v>
      </c>
      <c r="BJ7" s="39">
        <v>291.77999999999997</v>
      </c>
      <c r="BK7" s="39">
        <v>295.44</v>
      </c>
      <c r="BL7" s="39">
        <v>290.07</v>
      </c>
      <c r="BM7" s="39">
        <v>290.42</v>
      </c>
      <c r="BN7" s="39">
        <v>294.66000000000003</v>
      </c>
      <c r="BO7" s="39">
        <v>275.67</v>
      </c>
      <c r="BP7" s="39">
        <v>109.68</v>
      </c>
      <c r="BQ7" s="39">
        <v>103.58</v>
      </c>
      <c r="BR7" s="39">
        <v>100.78</v>
      </c>
      <c r="BS7" s="39">
        <v>107.59</v>
      </c>
      <c r="BT7" s="39">
        <v>107</v>
      </c>
      <c r="BU7" s="39">
        <v>107.61</v>
      </c>
      <c r="BV7" s="39">
        <v>106.02</v>
      </c>
      <c r="BW7" s="39">
        <v>104.84</v>
      </c>
      <c r="BX7" s="39">
        <v>106.11</v>
      </c>
      <c r="BY7" s="39">
        <v>103.75</v>
      </c>
      <c r="BZ7" s="39">
        <v>100.05</v>
      </c>
      <c r="CA7" s="39">
        <v>159.99</v>
      </c>
      <c r="CB7" s="39">
        <v>167.93</v>
      </c>
      <c r="CC7" s="39">
        <v>172.53</v>
      </c>
      <c r="CD7" s="39">
        <v>161.88</v>
      </c>
      <c r="CE7" s="39">
        <v>162.04</v>
      </c>
      <c r="CF7" s="39">
        <v>155.69</v>
      </c>
      <c r="CG7" s="39">
        <v>158.6</v>
      </c>
      <c r="CH7" s="39">
        <v>161.82</v>
      </c>
      <c r="CI7" s="39">
        <v>161.03</v>
      </c>
      <c r="CJ7" s="39">
        <v>159.93</v>
      </c>
      <c r="CK7" s="39">
        <v>166.4</v>
      </c>
      <c r="CL7" s="39">
        <v>61.74</v>
      </c>
      <c r="CM7" s="39">
        <v>61.07</v>
      </c>
      <c r="CN7" s="39">
        <v>60.49</v>
      </c>
      <c r="CO7" s="39">
        <v>59.42</v>
      </c>
      <c r="CP7" s="39">
        <v>60.21</v>
      </c>
      <c r="CQ7" s="39">
        <v>62.46</v>
      </c>
      <c r="CR7" s="39">
        <v>62.88</v>
      </c>
      <c r="CS7" s="39">
        <v>62.32</v>
      </c>
      <c r="CT7" s="39">
        <v>61.71</v>
      </c>
      <c r="CU7" s="39">
        <v>63.12</v>
      </c>
      <c r="CV7" s="39">
        <v>60.69</v>
      </c>
      <c r="CW7" s="39">
        <v>88.8</v>
      </c>
      <c r="CX7" s="39">
        <v>89.12</v>
      </c>
      <c r="CY7" s="39">
        <v>85.88</v>
      </c>
      <c r="CZ7" s="39">
        <v>89.53</v>
      </c>
      <c r="DA7" s="39">
        <v>89.35</v>
      </c>
      <c r="DB7" s="39">
        <v>90.62</v>
      </c>
      <c r="DC7" s="39">
        <v>90.13</v>
      </c>
      <c r="DD7" s="39">
        <v>90.19</v>
      </c>
      <c r="DE7" s="39">
        <v>90.03</v>
      </c>
      <c r="DF7" s="39">
        <v>90.09</v>
      </c>
      <c r="DG7" s="39">
        <v>89.82</v>
      </c>
      <c r="DH7" s="39">
        <v>42.82</v>
      </c>
      <c r="DI7" s="39">
        <v>44.02</v>
      </c>
      <c r="DJ7" s="39">
        <v>45.3</v>
      </c>
      <c r="DK7" s="39">
        <v>46.78</v>
      </c>
      <c r="DL7" s="39">
        <v>47.86</v>
      </c>
      <c r="DM7" s="39">
        <v>48.01</v>
      </c>
      <c r="DN7" s="39">
        <v>48.01</v>
      </c>
      <c r="DO7" s="39">
        <v>48.86</v>
      </c>
      <c r="DP7" s="39">
        <v>49.6</v>
      </c>
      <c r="DQ7" s="39">
        <v>50.31</v>
      </c>
      <c r="DR7" s="39">
        <v>50.19</v>
      </c>
      <c r="DS7" s="39">
        <v>16.11</v>
      </c>
      <c r="DT7" s="39">
        <v>13.11</v>
      </c>
      <c r="DU7" s="39">
        <v>15.32</v>
      </c>
      <c r="DV7" s="39">
        <v>16.670000000000002</v>
      </c>
      <c r="DW7" s="39">
        <v>18.86</v>
      </c>
      <c r="DX7" s="39">
        <v>16.170000000000002</v>
      </c>
      <c r="DY7" s="39">
        <v>16.600000000000001</v>
      </c>
      <c r="DZ7" s="39">
        <v>18.510000000000002</v>
      </c>
      <c r="EA7" s="39">
        <v>20.49</v>
      </c>
      <c r="EB7" s="39">
        <v>21.34</v>
      </c>
      <c r="EC7" s="39">
        <v>20.63</v>
      </c>
      <c r="ED7" s="39">
        <v>0.49</v>
      </c>
      <c r="EE7" s="39">
        <v>0.61</v>
      </c>
      <c r="EF7" s="39">
        <v>1.01</v>
      </c>
      <c r="EG7" s="39">
        <v>0.88</v>
      </c>
      <c r="EH7" s="39">
        <v>0.69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2021-12-03T06:52:01Z</dcterms:created>
  <dcterms:modified xsi:type="dcterms:W3CDTF">2022-01-13T04:08:13Z</dcterms:modified>
  <cp:category/>
</cp:coreProperties>
</file>