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3\20220107_公営企業に係る経営比較分析表（令和２年度決算）の分析等について\02 回答\"/>
    </mc:Choice>
  </mc:AlternateContent>
  <workbookProtection workbookAlgorithmName="SHA-512" workbookHashValue="NCmNMqnVVwymC1HfX3PC3aPZGIM7zGaGaQtfxWwSz1GkcN1rqpMAwBO/k3x7gqjLTJxmZFqc0yJvuB7ilb4pcA==" workbookSaltValue="fkbYlWsuGWSnPBU0gdJJJA==" workbookSpinCount="100000" lockStructure="1"/>
  <bookViews>
    <workbookView xWindow="0" yWindow="0" windowWidth="20490" windowHeight="774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<sst xmlns="http://schemas.openxmlformats.org/spreadsheetml/2006/main" count="236" uniqueCount="122">
  <si>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</si>
  <si>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</si>
  <si>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</si>
  <si>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</si>
  <si>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</si>
  <si>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</si>
  <si>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</si>
  <si>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</si>
  <si>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</si>
  <si>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</si>
  <si>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</si>
  <si>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</si>
  <si>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</si>
  <si>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</si>
  <si>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</si>
  <si>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</si>
  <si>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</si>
  <si>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</si>
  <si>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</si>
  <si>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</si>
  <si>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</si>
  <si>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</si>
  <si>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</si>
  <si>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</si>
  <si>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</si>
  <si>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</si>
  <si>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</si>
  <si>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</si>
  <si>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</si>
  <si>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</si>
  <si>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</si>
  <si>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</si>
  <si>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</si>
  <si>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</si>
  <si>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</si>
  <si>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</si>
  <si>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</si>
  <si>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</si>
  <si>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</si>
  <si>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</si>
  <si>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</si>
  <si>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</si>
  <si>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</si>
  <si>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</si>
  <si>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</si>
  <si>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</si>
  <si>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</si>
  <si>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</si>
  <si>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</si>
  <si>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</si>
  <si>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</si>
  <si>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</si>
  <si>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</si>
  <si>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</si>
  <si>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</si>
  <si>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</si>
  <si>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</si>
  <si>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</si>
  <si>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</si>
  <si>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</si>
  <si>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</si>
  <si>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</si>
  <si>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</si>
  <si>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</si>
  <si>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</si>
  <si>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</si>
  <si>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</si>
  <si>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</si>
  <si>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</si>
  <si>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</si>
  <si>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</si>
  <si>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</si>
  <si>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</si>
  <si>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</si>
  <si>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</si>
  <si>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</si>
  <si>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</si>
  <si>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</si>
  <si>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</si>
  <si>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</si>
  <si>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</si>
  <si>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</si>
  <si>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</si>
  <si>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</si>
  <si>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</si>
  <si>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</si>
  <si>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</si>
  <si>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</si>
  <si>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</si>
  <si>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</si>
  <si>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</si>
  <si>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</si>
  <si>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</si>
  <si>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</si>
  <si>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</si>
  <si>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</si>
  <si>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</si>
  <si>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</si>
  <si>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</si>
  <si>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</si>
  <si>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</si>
  <si>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</si>
  <si>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</si>
  <si>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</si>
  <si>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</si>
  <si>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</si>
  <si>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</si>
  <si>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</si>
  <si>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</si>
  <si>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</si>
  <si>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</si>
  <si>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</si>
  <si>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</si>
  <si>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</si>
  <si>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</si>
  <si>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</si>
  <si>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</si>
  <si>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</si>
  <si>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</si>
  <si>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平成８年から供用を開始した本事業の管渠も近年更新の時期を迎えつつあり、今後多額の更新費用が必要である。
　そこで平成31年３月に策定した農業集落排水事業における経営戦略を基に、公共下水道への接続替えも踏まえた投資計画による、計画的かつ効率的な維持修繕・改築更新に取り組んでいく。</t>
    <rPh sb="1" eb="3">
      <t>ヘイセイ</t>
    </rPh>
    <rPh sb="4" eb="5">
      <t>ネン</t>
    </rPh>
    <rPh sb="7" eb="9">
      <t>キョウヨウ</t>
    </rPh>
    <rPh sb="10" eb="12">
      <t>カイシ</t>
    </rPh>
    <rPh sb="14" eb="17">
      <t>ホンジギョウ</t>
    </rPh>
    <rPh sb="18" eb="20">
      <t>カンキョ</t>
    </rPh>
    <rPh sb="21" eb="23">
      <t>キンネン</t>
    </rPh>
    <rPh sb="23" eb="25">
      <t>コウシン</t>
    </rPh>
    <rPh sb="26" eb="28">
      <t>ジキ</t>
    </rPh>
    <rPh sb="29" eb="30">
      <t>ムカ</t>
    </rPh>
    <rPh sb="36" eb="38">
      <t>コンゴ</t>
    </rPh>
    <rPh sb="38" eb="40">
      <t>タガク</t>
    </rPh>
    <rPh sb="41" eb="43">
      <t>コウシン</t>
    </rPh>
    <rPh sb="43" eb="45">
      <t>ヒヨウ</t>
    </rPh>
    <rPh sb="46" eb="48">
      <t>ヒツヨウ</t>
    </rPh>
    <rPh sb="57" eb="59">
      <t>ヘイセイ</t>
    </rPh>
    <rPh sb="61" eb="62">
      <t>ネン</t>
    </rPh>
    <rPh sb="63" eb="64">
      <t>ガツ</t>
    </rPh>
    <rPh sb="65" eb="67">
      <t>サクテイ</t>
    </rPh>
    <rPh sb="69" eb="71">
      <t>ノウギョウ</t>
    </rPh>
    <rPh sb="71" eb="73">
      <t>シュウラク</t>
    </rPh>
    <rPh sb="73" eb="75">
      <t>ハイスイ</t>
    </rPh>
    <rPh sb="75" eb="77">
      <t>ジギョウ</t>
    </rPh>
    <rPh sb="81" eb="83">
      <t>ケイエイ</t>
    </rPh>
    <rPh sb="83" eb="85">
      <t>センリャク</t>
    </rPh>
    <rPh sb="86" eb="87">
      <t>モト</t>
    </rPh>
    <rPh sb="89" eb="94">
      <t>コウキョウゲスイドウ</t>
    </rPh>
    <rPh sb="96" eb="99">
      <t>セツゾクガ</t>
    </rPh>
    <rPh sb="101" eb="102">
      <t>フ</t>
    </rPh>
    <rPh sb="105" eb="109">
      <t>トウシケイカク</t>
    </rPh>
    <rPh sb="113" eb="115">
      <t>ケイカク</t>
    </rPh>
    <rPh sb="115" eb="116">
      <t>テキ</t>
    </rPh>
    <rPh sb="118" eb="121">
      <t>コウリツテキ</t>
    </rPh>
    <rPh sb="122" eb="124">
      <t>イジ</t>
    </rPh>
    <rPh sb="124" eb="126">
      <t>シュウゼン</t>
    </rPh>
    <rPh sb="127" eb="129">
      <t>カイチク</t>
    </rPh>
    <rPh sb="129" eb="131">
      <t>コウシン</t>
    </rPh>
    <rPh sb="132" eb="133">
      <t>ト</t>
    </rPh>
    <rPh sb="134" eb="135">
      <t>ク</t>
    </rPh>
    <phoneticPr fontId="4"/>
  </si>
  <si>
    <t xml:space="preserve"> 水洗化率は類似団体や全国と比較すると高い水準にあり、令和２年度では令和元年度と比較し、増加した。これは水洗化人口の減少以上に処理区域内人口が減少傾向にあるためである。
　また令和２年度の使用料収入は令和元年度と比較して減少している中、総費用に関しては老朽化が進む施設、管路の修繕等から維持管理費が増加していること等により、収益的収支比率は大きく減少傾向に転じている。
　今後について、継続して適切な財源の確保に努めるとともに、投資の効率化や維持管理費の削減といった経営改善の取り組みを進めていく。</t>
    <rPh sb="1" eb="4">
      <t>スイセンカ</t>
    </rPh>
    <rPh sb="4" eb="5">
      <t>リツ</t>
    </rPh>
    <rPh sb="6" eb="10">
      <t>ルイジダンタイ</t>
    </rPh>
    <rPh sb="11" eb="13">
      <t>ゼンコク</t>
    </rPh>
    <rPh sb="14" eb="16">
      <t>ヒカク</t>
    </rPh>
    <rPh sb="19" eb="20">
      <t>タカ</t>
    </rPh>
    <rPh sb="27" eb="29">
      <t>レイワ</t>
    </rPh>
    <rPh sb="30" eb="32">
      <t>ネンド</t>
    </rPh>
    <rPh sb="34" eb="36">
      <t>レイワ</t>
    </rPh>
    <rPh sb="36" eb="39">
      <t>ガンネンド</t>
    </rPh>
    <rPh sb="40" eb="42">
      <t>ヒカク</t>
    </rPh>
    <rPh sb="44" eb="46">
      <t>ゾウカ</t>
    </rPh>
    <rPh sb="52" eb="55">
      <t>スイセンカ</t>
    </rPh>
    <rPh sb="55" eb="57">
      <t>ジンコウ</t>
    </rPh>
    <rPh sb="58" eb="62">
      <t>ゲンショウイジョウ</t>
    </rPh>
    <rPh sb="63" eb="68">
      <t>ショリクイキナイ</t>
    </rPh>
    <rPh sb="68" eb="70">
      <t>ジンコウ</t>
    </rPh>
    <rPh sb="71" eb="73">
      <t>ゲンショウ</t>
    </rPh>
    <rPh sb="73" eb="75">
      <t>ケイコウ</t>
    </rPh>
    <rPh sb="88" eb="90">
      <t>レイワ</t>
    </rPh>
    <rPh sb="91" eb="93">
      <t>ネンド</t>
    </rPh>
    <rPh sb="94" eb="99">
      <t>シヨウリョウシュウニュウ</t>
    </rPh>
    <rPh sb="100" eb="102">
      <t>レイワ</t>
    </rPh>
    <rPh sb="102" eb="105">
      <t>ガンネンド</t>
    </rPh>
    <rPh sb="106" eb="108">
      <t>ヒカク</t>
    </rPh>
    <rPh sb="110" eb="112">
      <t>ゲンショウ</t>
    </rPh>
    <rPh sb="116" eb="117">
      <t>ナカ</t>
    </rPh>
    <rPh sb="118" eb="121">
      <t>ソウヒヨウ</t>
    </rPh>
    <rPh sb="122" eb="123">
      <t>カン</t>
    </rPh>
    <rPh sb="126" eb="129">
      <t>ロウキュウカ</t>
    </rPh>
    <rPh sb="130" eb="131">
      <t>ススム</t>
    </rPh>
    <rPh sb="132" eb="134">
      <t>シセツ</t>
    </rPh>
    <rPh sb="135" eb="137">
      <t>カンロ</t>
    </rPh>
    <rPh sb="140" eb="141">
      <t>トウ</t>
    </rPh>
    <rPh sb="143" eb="147">
      <t>イジカンリ</t>
    </rPh>
    <rPh sb="147" eb="148">
      <t>ヒ</t>
    </rPh>
    <rPh sb="157" eb="158">
      <t>トウ</t>
    </rPh>
    <rPh sb="162" eb="165">
      <t>シュウエキテキ</t>
    </rPh>
    <rPh sb="165" eb="167">
      <t>シュウシ</t>
    </rPh>
    <rPh sb="167" eb="168">
      <t>ヒ</t>
    </rPh>
    <rPh sb="170" eb="171">
      <t>オオ</t>
    </rPh>
    <rPh sb="173" eb="175">
      <t>ゲンショウ</t>
    </rPh>
    <rPh sb="175" eb="177">
      <t>ケイコウ</t>
    </rPh>
    <rPh sb="178" eb="179">
      <t>テン</t>
    </rPh>
    <rPh sb="186" eb="188">
      <t>コンゴ</t>
    </rPh>
    <rPh sb="193" eb="195">
      <t>ケイゾク</t>
    </rPh>
    <rPh sb="197" eb="199">
      <t>テキセツ</t>
    </rPh>
    <rPh sb="200" eb="202">
      <t>ザイゲン</t>
    </rPh>
    <rPh sb="203" eb="205">
      <t>カクホ</t>
    </rPh>
    <rPh sb="206" eb="207">
      <t>ツト</t>
    </rPh>
    <rPh sb="214" eb="216">
      <t>トウシ</t>
    </rPh>
    <rPh sb="217" eb="219">
      <t>コウリツ</t>
    </rPh>
    <rPh sb="219" eb="220">
      <t>カ</t>
    </rPh>
    <rPh sb="221" eb="226">
      <t>イジカンリヒ</t>
    </rPh>
    <rPh sb="227" eb="229">
      <t>サクゲン</t>
    </rPh>
    <rPh sb="233" eb="235">
      <t>ケイエイ</t>
    </rPh>
    <rPh sb="235" eb="237">
      <t>カイゼン</t>
    </rPh>
    <rPh sb="243" eb="244">
      <t>スス</t>
    </rPh>
    <phoneticPr fontId="4"/>
  </si>
  <si>
    <t>　近年水洗化人口等が減少している中、使用料収入は平成29年度に使用料改定を行い増加傾向であったが、令和２年度では令和元年度と比較し、減少傾向となった。また維持管理等の費用も増加し、結果的に収益的収支比率について減少傾向にあることから、今後適切な財源の確保が必要である。
　また施設の老朽化が進んでいく中で、修繕や事業費の平準化を図り、安定的な事業運営のため計画的に維持修繕・改築更新を行う必要もある。
　そのため、経営戦略に基づき、財務体質の改善を図るとともに、計画的な投資を行っていく。</t>
    <rPh sb="1" eb="3">
      <t>キンネン</t>
    </rPh>
    <rPh sb="3" eb="6">
      <t>スイセンカ</t>
    </rPh>
    <rPh sb="6" eb="8">
      <t>ジンコウ</t>
    </rPh>
    <rPh sb="8" eb="9">
      <t>トウ</t>
    </rPh>
    <rPh sb="10" eb="12">
      <t>ゲンショウ</t>
    </rPh>
    <rPh sb="16" eb="17">
      <t>ナカ</t>
    </rPh>
    <rPh sb="18" eb="23">
      <t>シヨウリョウシュウニュウ</t>
    </rPh>
    <rPh sb="24" eb="26">
      <t>ヘイセイ</t>
    </rPh>
    <rPh sb="28" eb="30">
      <t>ネンド</t>
    </rPh>
    <rPh sb="31" eb="36">
      <t>シヨウリョウカイテイ</t>
    </rPh>
    <rPh sb="37" eb="38">
      <t>オコナ</t>
    </rPh>
    <rPh sb="39" eb="43">
      <t>ゾウカケイコウ</t>
    </rPh>
    <rPh sb="49" eb="51">
      <t>レイワ</t>
    </rPh>
    <rPh sb="52" eb="54">
      <t>ネンド</t>
    </rPh>
    <rPh sb="56" eb="58">
      <t>レイワ</t>
    </rPh>
    <rPh sb="58" eb="61">
      <t>ガンネンド</t>
    </rPh>
    <rPh sb="62" eb="64">
      <t>ヒカク</t>
    </rPh>
    <rPh sb="66" eb="68">
      <t>ゲンショウ</t>
    </rPh>
    <rPh sb="68" eb="70">
      <t>ケイコウ</t>
    </rPh>
    <rPh sb="77" eb="81">
      <t>イジカンリ</t>
    </rPh>
    <rPh sb="81" eb="82">
      <t>トウ</t>
    </rPh>
    <rPh sb="83" eb="85">
      <t>ヒヨウ</t>
    </rPh>
    <rPh sb="86" eb="88">
      <t>ゾウカ</t>
    </rPh>
    <rPh sb="90" eb="93">
      <t>ケッカテキ</t>
    </rPh>
    <rPh sb="94" eb="97">
      <t>シュウエキテキ</t>
    </rPh>
    <rPh sb="97" eb="99">
      <t>シュウシ</t>
    </rPh>
    <rPh sb="99" eb="101">
      <t>ヒリツ</t>
    </rPh>
    <rPh sb="105" eb="109">
      <t>ゲンショウケイコウ</t>
    </rPh>
    <rPh sb="117" eb="119">
      <t>コンゴ</t>
    </rPh>
    <rPh sb="119" eb="121">
      <t>テキセツ</t>
    </rPh>
    <rPh sb="122" eb="124">
      <t>ザイゲン</t>
    </rPh>
    <rPh sb="125" eb="127">
      <t>カクホ</t>
    </rPh>
    <rPh sb="128" eb="130">
      <t>ヒツヨウ</t>
    </rPh>
    <rPh sb="138" eb="140">
      <t>シセツ</t>
    </rPh>
    <rPh sb="141" eb="144">
      <t>ロウキュウカ</t>
    </rPh>
    <rPh sb="145" eb="146">
      <t>スス</t>
    </rPh>
    <rPh sb="150" eb="151">
      <t>ナカ</t>
    </rPh>
    <rPh sb="153" eb="155">
      <t>シュウゼン</t>
    </rPh>
    <rPh sb="156" eb="159">
      <t>ジギョウヒ</t>
    </rPh>
    <rPh sb="160" eb="163">
      <t>ヘイジュンカ</t>
    </rPh>
    <rPh sb="164" eb="165">
      <t>ハカ</t>
    </rPh>
    <rPh sb="167" eb="170">
      <t>アンテイテキ</t>
    </rPh>
    <rPh sb="171" eb="173">
      <t>ジギョウ</t>
    </rPh>
    <rPh sb="173" eb="175">
      <t>ウンエイ</t>
    </rPh>
    <rPh sb="178" eb="180">
      <t>ケイカク</t>
    </rPh>
    <rPh sb="180" eb="181">
      <t>テキ</t>
    </rPh>
    <rPh sb="182" eb="186">
      <t>イジシュウゼン</t>
    </rPh>
    <rPh sb="187" eb="189">
      <t>カイチク</t>
    </rPh>
    <rPh sb="189" eb="191">
      <t>コウシン</t>
    </rPh>
    <rPh sb="192" eb="193">
      <t>オコナ</t>
    </rPh>
    <rPh sb="194" eb="196">
      <t>ヒツヨウ</t>
    </rPh>
    <rPh sb="207" eb="211">
      <t>ケイエイセンリャク</t>
    </rPh>
    <rPh sb="212" eb="213">
      <t>モト</t>
    </rPh>
    <rPh sb="216" eb="220">
      <t>ザイムタイシツ</t>
    </rPh>
    <rPh sb="221" eb="223">
      <t>カイゼン</t>
    </rPh>
    <rPh sb="224" eb="225">
      <t>ハカ</t>
    </rPh>
    <rPh sb="231" eb="233">
      <t>ケイカク</t>
    </rPh>
    <rPh sb="233" eb="234">
      <t>テキ</t>
    </rPh>
    <rPh sb="235" eb="237">
      <t>トウシ</t>
    </rPh>
    <rPh sb="238" eb="23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</si>
</sst>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C-4524-8A57-A8928DC846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FFC-4524-8A57-A8928DC846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49.57</c:v>
                </c:pt>
                <c:pt idx="1">
                  <c:v>45.1</c:v>
                </c:pt>
                <c:pt idx="2">
                  <c:v>80.209999999999994</c:v>
                </c:pt>
                <c:pt idx="3">
                  <c:v>42.34</c:v>
                </c:pt>
                <c:pt idx="4">
                  <c:v>43.01</c:v>
                </c:pt>
              </c:numCache>
            </c:numRef>
          </c:val>
          <c:extLst>
            <c:ext xmlns:c16="http://schemas.microsoft.com/office/drawing/2014/chart" uri="{C3380CC4-5D6E-409C-BE32-E72D297353CC}">
              <c16:uniqueId val="{00000000-47B8-410E-AB04-31884A3D7A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7B8-410E-AB04-31884A3D7A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96.15</c:v>
                </c:pt>
                <c:pt idx="1">
                  <c:v>96.17</c:v>
                </c:pt>
                <c:pt idx="2">
                  <c:v>96.05</c:v>
                </c:pt>
                <c:pt idx="3">
                  <c:v>95.99</c:v>
                </c:pt>
                <c:pt idx="4">
                  <c:v>96.2</c:v>
                </c:pt>
              </c:numCache>
            </c:numRef>
          </c:val>
          <c:extLst>
            <c:ext xmlns:c16="http://schemas.microsoft.com/office/drawing/2014/chart" uri="{C3380CC4-5D6E-409C-BE32-E72D297353CC}">
              <c16:uniqueId val="{00000000-F3CA-47B7-86F9-D7596DBB55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3CA-47B7-86F9-D7596DBB55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84.85</c:v>
                </c:pt>
                <c:pt idx="1">
                  <c:v>89.32</c:v>
                </c:pt>
                <c:pt idx="2">
                  <c:v>88.69</c:v>
                </c:pt>
                <c:pt idx="3">
                  <c:v>88.38</c:v>
                </c:pt>
                <c:pt idx="4">
                  <c:v>84.7</c:v>
                </c:pt>
              </c:numCache>
            </c:numRef>
          </c:val>
          <c:extLst>
            <c:ext xmlns:c16="http://schemas.microsoft.com/office/drawing/2014/chart" uri="{C3380CC4-5D6E-409C-BE32-E72D297353CC}">
              <c16:uniqueId val="{00000000-8C83-44C1-ACC4-49373EAFDD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3-44C1-ACC4-49373EAFDD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5-4D46-8C40-3614902B35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5-4D46-8C40-3614902B35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9E-40BA-987D-83CEE802D5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E-40BA-987D-83CEE802D5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F-4535-B719-9066B36122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F-4535-B719-9066B36122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7-4922-A295-36774A58E0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7-4922-A295-36774A58E0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5A-4ED2-8E77-BE6C044DB1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45A-4ED2-8E77-BE6C044DB1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62.47</c:v>
                </c:pt>
                <c:pt idx="1">
                  <c:v>72.17</c:v>
                </c:pt>
                <c:pt idx="2">
                  <c:v>69.78</c:v>
                </c:pt>
                <c:pt idx="3">
                  <c:v>71.41</c:v>
                </c:pt>
                <c:pt idx="4">
                  <c:v>62.93</c:v>
                </c:pt>
              </c:numCache>
            </c:numRef>
          </c:val>
          <c:extLst>
            <c:ext xmlns:c16="http://schemas.microsoft.com/office/drawing/2014/chart" uri="{C3380CC4-5D6E-409C-BE32-E72D297353CC}">
              <c16:uniqueId val="{00000000-4A27-4FAE-A380-EA961EC6C4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A27-4FAE-A380-EA961EC6C4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271.58999999999997</c:v>
                </c:pt>
                <c:pt idx="1">
                  <c:v>263.32</c:v>
                </c:pt>
                <c:pt idx="2">
                  <c:v>293.52</c:v>
                </c:pt>
                <c:pt idx="3">
                  <c:v>291.58</c:v>
                </c:pt>
                <c:pt idx="4">
                  <c:v>329.35</c:v>
                </c:pt>
              </c:numCache>
            </c:numRef>
          </c:val>
          <c:extLst>
            <c:ext xmlns:c16="http://schemas.microsoft.com/office/drawing/2014/chart" uri="{C3380CC4-5D6E-409C-BE32-E72D297353CC}">
              <c16:uniqueId val="{00000000-672D-42A5-BC98-744A0EDD26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72D-42A5-BC98-744A0EDD26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桑名市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141291</v>
      </c>
      <c r="AM8" s="69"/>
      <c r="AN8" s="69"/>
      <c r="AO8" s="69"/>
      <c r="AP8" s="69"/>
      <c r="AQ8" s="69"/>
      <c r="AR8" s="69"/>
      <c r="AS8" s="69"/>
      <c r="AT8" s="68">
        <f>データ!T6</f>
        <v>136.68</v>
      </c>
      <c r="AU8" s="68"/>
      <c r="AV8" s="68"/>
      <c r="AW8" s="68"/>
      <c r="AX8" s="68"/>
      <c r="AY8" s="68"/>
      <c r="AZ8" s="68"/>
      <c r="BA8" s="68"/>
      <c r="BB8" s="68">
        <f>データ!U6</f>
        <v>1033.74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1.45</v>
      </c>
      <c r="Q10" s="68"/>
      <c r="R10" s="68"/>
      <c r="S10" s="68"/>
      <c r="T10" s="68"/>
      <c r="U10" s="68"/>
      <c r="V10" s="68"/>
      <c r="W10" s="68">
        <f>データ!Q6</f>
        <v>100</v>
      </c>
      <c r="X10" s="68"/>
      <c r="Y10" s="68"/>
      <c r="Z10" s="68"/>
      <c r="AA10" s="68"/>
      <c r="AB10" s="68"/>
      <c r="AC10" s="68"/>
      <c r="AD10" s="69">
        <f>データ!R6</f>
        <v>3496</v>
      </c>
      <c r="AE10" s="69"/>
      <c r="AF10" s="69"/>
      <c r="AG10" s="69"/>
      <c r="AH10" s="69"/>
      <c r="AI10" s="69"/>
      <c r="AJ10" s="69"/>
      <c r="AK10" s="2"/>
      <c r="AL10" s="69">
        <f>データ!V6</f>
        <v>2052</v>
      </c>
      <c r="AM10" s="69"/>
      <c r="AN10" s="69"/>
      <c r="AO10" s="69"/>
      <c r="AP10" s="69"/>
      <c r="AQ10" s="69"/>
      <c r="AR10" s="69"/>
      <c r="AS10" s="69"/>
      <c r="AT10" s="68">
        <f>データ!W6</f>
        <v>1.1200000000000001</v>
      </c>
      <c r="AU10" s="68"/>
      <c r="AV10" s="68"/>
      <c r="AW10" s="68"/>
      <c r="AX10" s="68"/>
      <c r="AY10" s="68"/>
      <c r="AZ10" s="68"/>
      <c r="BA10" s="68"/>
      <c r="BB10" s="68">
        <f>データ!X6</f>
        <v>1832.14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Ll4d5qzzRA7jPzwLIikMOYa4UNMFK9ZqW6k00mP1ZeqBLOWhVhiWoAFXBpxCRjlTby4nRkpYAELD0L+7ntgoeg==" saltValue="4nhRSSZH6vd9OD+jw+il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242055</v>
      </c>
      <c r="D6" s="33">
        <f t="shared" si="3"/>
        <v>47</v>
      </c>
      <c r="E6" s="33">
        <f t="shared" si="3"/>
        <v>17</v>
      </c>
      <c r="F6" s="33">
        <f t="shared" si="3"/>
        <v>5</v>
      </c>
      <c r="G6" s="33">
        <f t="shared" si="3"/>
        <v>0</v>
      </c>
      <c r="H6" s="33" t="str">
        <f t="shared" si="3"/>
        <v>三重県　桑名市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1.45</v>
      </c>
      <c r="Q6" s="34">
        <f t="shared" si="3"/>
        <v>100</v>
      </c>
      <c r="R6" s="34">
        <f t="shared" si="3"/>
        <v>3496</v>
      </c>
      <c r="S6" s="34">
        <f t="shared" si="3"/>
        <v>141291</v>
      </c>
      <c r="T6" s="34">
        <f t="shared" si="3"/>
        <v>136.68</v>
      </c>
      <c r="U6" s="34">
        <f t="shared" si="3"/>
        <v>1033.74</v>
      </c>
      <c r="V6" s="34">
        <f t="shared" si="3"/>
        <v>2052</v>
      </c>
      <c r="W6" s="34">
        <f t="shared" si="3"/>
        <v>1.1200000000000001</v>
      </c>
      <c r="X6" s="34">
        <f t="shared" si="3"/>
        <v>1832.14</v>
      </c>
      <c r="Y6" s="35">
        <f>IF(Y7="",NA(),Y7)</f>
        <v>84.85</v>
      </c>
      <c r="Z6" s="35">
        <f t="shared" ref="Z6:AH6" si="4">IF(Z7="",NA(),Z7)</f>
        <v>89.32</v>
      </c>
      <c r="AA6" s="35">
        <f t="shared" si="4"/>
        <v>88.69</v>
      </c>
      <c r="AB6" s="35">
        <f t="shared" si="4"/>
        <v>88.38</v>
      </c>
      <c r="AC6" s="35">
        <f t="shared" si="4"/>
        <v>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62.47</v>
      </c>
      <c r="BR6" s="35">
        <f t="shared" ref="BR6:BZ6" si="8">IF(BR7="",NA(),BR7)</f>
        <v>72.17</v>
      </c>
      <c r="BS6" s="35">
        <f t="shared" si="8"/>
        <v>69.78</v>
      </c>
      <c r="BT6" s="35">
        <f t="shared" si="8"/>
        <v>71.41</v>
      </c>
      <c r="BU6" s="35">
        <f t="shared" si="8"/>
        <v>62.93</v>
      </c>
      <c r="BV6" s="35">
        <f t="shared" si="8"/>
        <v>55.32</v>
      </c>
      <c r="BW6" s="35">
        <f t="shared" si="8"/>
        <v>59.8</v>
      </c>
      <c r="BX6" s="35">
        <f t="shared" si="8"/>
        <v>57.77</v>
      </c>
      <c r="BY6" s="35">
        <f t="shared" si="8"/>
        <v>57.31</v>
      </c>
      <c r="BZ6" s="35">
        <f t="shared" si="8"/>
        <v>57.08</v>
      </c>
      <c r="CA6" s="34" t="str">
        <f>IF(CA7="","",IF(CA7="-","【-】","【"&amp;SUBSTITUTE(TEXT(CA7,"#,##0.00"),"-","△")&amp;"】"))</f>
        <v>【60.94】</v>
      </c>
      <c r="CB6" s="35">
        <f>IF(CB7="",NA(),CB7)</f>
        <v>271.58999999999997</v>
      </c>
      <c r="CC6" s="35">
        <f t="shared" ref="CC6:CK6" si="9">IF(CC7="",NA(),CC7)</f>
        <v>263.32</v>
      </c>
      <c r="CD6" s="35">
        <f t="shared" si="9"/>
        <v>293.52</v>
      </c>
      <c r="CE6" s="35">
        <f t="shared" si="9"/>
        <v>291.58</v>
      </c>
      <c r="CF6" s="35">
        <f t="shared" si="9"/>
        <v>329.35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49.57</v>
      </c>
      <c r="CN6" s="35">
        <f t="shared" ref="CN6:CV6" si="10">IF(CN7="",NA(),CN7)</f>
        <v>45.1</v>
      </c>
      <c r="CO6" s="35">
        <f t="shared" si="10"/>
        <v>80.209999999999994</v>
      </c>
      <c r="CP6" s="35">
        <f t="shared" si="10"/>
        <v>42.34</v>
      </c>
      <c r="CQ6" s="35">
        <f t="shared" si="10"/>
        <v>43.01</v>
      </c>
      <c r="CR6" s="35">
        <f t="shared" si="10"/>
        <v>60.65</v>
      </c>
      <c r="CS6" s="35">
        <f t="shared" si="10"/>
        <v>51.75</v>
      </c>
      <c r="CT6" s="35">
        <f t="shared" si="10"/>
        <v>50.68</v>
      </c>
      <c r="CU6" s="35">
        <f t="shared" si="10"/>
        <v>50.14</v>
      </c>
      <c r="CV6" s="35">
        <f t="shared" si="10"/>
        <v>54.83</v>
      </c>
      <c r="CW6" s="34" t="str">
        <f>IF(CW7="","",IF(CW7="-","【-】","【"&amp;SUBSTITUTE(TEXT(CW7,"#,##0.00"),"-","△")&amp;"】"))</f>
        <v>【54.84】</v>
      </c>
      <c r="CX6" s="35">
        <f>IF(CX7="",NA(),CX7)</f>
        <v>96.15</v>
      </c>
      <c r="CY6" s="35">
        <f t="shared" ref="CY6:DG6" si="11">IF(CY7="",NA(),CY7)</f>
        <v>96.17</v>
      </c>
      <c r="CZ6" s="35">
        <f t="shared" si="11"/>
        <v>96.05</v>
      </c>
      <c r="DA6" s="35">
        <f t="shared" si="11"/>
        <v>95.99</v>
      </c>
      <c r="DB6" s="35">
        <f t="shared" si="11"/>
        <v>96.2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242055</v>
      </c>
      <c r="D7" s="37">
        <v>47</v>
      </c>
      <c r="E7" s="37">
        <v>17</v>
      </c>
      <c r="F7" s="37">
        <v>5</v>
      </c>
      <c r="G7" s="37">
        <v>0</v>
      </c>
      <c r="H7" s="37" t="s">
        <v>99</v>
      </c>
      <c r="I7" s="37" t="s">
        <v>100</v>
      </c>
      <c r="J7" s="37" t="s">
        <v>101</v>
      </c>
      <c r="K7" s="37" t="s">
        <v>102</v>
      </c>
      <c r="L7" s="37" t="s">
        <v>103</v>
      </c>
      <c r="M7" s="37" t="s">
        <v>104</v>
      </c>
      <c r="N7" s="38" t="s">
        <v>105</v>
      </c>
      <c r="O7" s="38" t="s">
        <v>106</v>
      </c>
      <c r="P7" s="38">
        <v>1.45</v>
      </c>
      <c r="Q7" s="38">
        <v>100</v>
      </c>
      <c r="R7" s="38">
        <v>3496</v>
      </c>
      <c r="S7" s="38">
        <v>141291</v>
      </c>
      <c r="T7" s="38">
        <v>136.68</v>
      </c>
      <c r="U7" s="38">
        <v>1033.74</v>
      </c>
      <c r="V7" s="38">
        <v>2052</v>
      </c>
      <c r="W7" s="38">
        <v>1.1200000000000001</v>
      </c>
      <c r="X7" s="38">
        <v>1832.14</v>
      </c>
      <c r="Y7" s="38">
        <v>84.85</v>
      </c>
      <c r="Z7" s="38">
        <v>89.32</v>
      </c>
      <c r="AA7" s="38">
        <v>88.69</v>
      </c>
      <c r="AB7" s="38">
        <v>88.38</v>
      </c>
      <c r="AC7" s="38">
        <v>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62.47</v>
      </c>
      <c r="BR7" s="38">
        <v>72.17</v>
      </c>
      <c r="BS7" s="38">
        <v>69.78</v>
      </c>
      <c r="BT7" s="38">
        <v>71.41</v>
      </c>
      <c r="BU7" s="38">
        <v>62.93</v>
      </c>
      <c r="BV7" s="38">
        <v>55.32</v>
      </c>
      <c r="BW7" s="38">
        <v>59.8</v>
      </c>
      <c r="BX7" s="38">
        <v>57.77</v>
      </c>
      <c r="BY7" s="38">
        <v>57.31</v>
      </c>
      <c r="BZ7" s="38">
        <v>57.08</v>
      </c>
      <c r="CA7" s="38">
        <v>60.94</v>
      </c>
      <c r="CB7" s="38">
        <v>271.58999999999997</v>
      </c>
      <c r="CC7" s="38">
        <v>263.32</v>
      </c>
      <c r="CD7" s="38">
        <v>293.52</v>
      </c>
      <c r="CE7" s="38">
        <v>291.58</v>
      </c>
      <c r="CF7" s="38">
        <v>329.35</v>
      </c>
      <c r="CG7" s="38">
        <v>283.17</v>
      </c>
      <c r="CH7" s="38">
        <v>263.76</v>
      </c>
      <c r="CI7" s="38">
        <v>274.35000000000002</v>
      </c>
      <c r="CJ7" s="38">
        <v>273.52</v>
      </c>
      <c r="CK7" s="38">
        <v>274.99</v>
      </c>
      <c r="CL7" s="38">
        <v>253.04</v>
      </c>
      <c r="CM7" s="38">
        <v>49.57</v>
      </c>
      <c r="CN7" s="38">
        <v>45.1</v>
      </c>
      <c r="CO7" s="38">
        <v>80.209999999999994</v>
      </c>
      <c r="CP7" s="38">
        <v>42.34</v>
      </c>
      <c r="CQ7" s="38">
        <v>43.01</v>
      </c>
      <c r="CR7" s="38">
        <v>60.65</v>
      </c>
      <c r="CS7" s="38">
        <v>51.75</v>
      </c>
      <c r="CT7" s="38">
        <v>50.68</v>
      </c>
      <c r="CU7" s="38">
        <v>50.14</v>
      </c>
      <c r="CV7" s="38">
        <v>54.83</v>
      </c>
      <c r="CW7" s="38">
        <v>54.84</v>
      </c>
      <c r="CX7" s="38">
        <v>96.15</v>
      </c>
      <c r="CY7" s="38">
        <v>96.17</v>
      </c>
      <c r="CZ7" s="38">
        <v>96.05</v>
      </c>
      <c r="DA7" s="38">
        <v>95.99</v>
      </c>
      <c r="DB7" s="38">
        <v>96.2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2022-01-25T01:07:41Z</cp:lastPrinted>
  <dcterms:created xsi:type="dcterms:W3CDTF">2021-12-03T07:59:36Z</dcterms:created>
  <dcterms:modified xsi:type="dcterms:W3CDTF">2022-01-25T05:32:45Z</dcterms:modified>
  <cp:category/>
</cp:coreProperties>
</file>