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水道事業\3.決算\経営分析表\"/>
    </mc:Choice>
  </mc:AlternateContent>
  <xr:revisionPtr revIDLastSave="0" documentId="13_ncr:1_{6802DC03-9BE8-47DA-A1F9-9439283AFDFA}" xr6:coauthVersionLast="36" xr6:coauthVersionMax="36" xr10:uidLastSave="{00000000-0000-0000-0000-000000000000}"/>
  <workbookProtection workbookAlgorithmName="SHA-512" workbookHashValue="78jj0nQwCVygovhzSV0D6oLRWN23Zttr/TCTVKfoIIES91K373fLXmTunfKfzWgRKX/sMczkUTil6UqUORy/yQ==" workbookSaltValue="DzZyji98p0GP7oN/6Fl+s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<sst xmlns="http://schemas.openxmlformats.org/spreadsheetml/2006/main" count="228" uniqueCount="113">
  <si>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</si>
  <si>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</si>
  <si>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</si>
  <si>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</si>
  <si>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</si>
  <si>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</si>
  <si>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</si>
  <si>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</si>
  <si>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</si>
  <si>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</si>
  <si>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</si>
  <si>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</si>
  <si>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</si>
  <si>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</si>
  <si>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</si>
  <si>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</si>
  <si>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</si>
  <si>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</si>
  <si>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</si>
  <si>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</si>
  <si>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</si>
  <si>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</si>
  <si>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</si>
  <si>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</si>
  <si>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</si>
  <si>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</si>
  <si>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</si>
  <si>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</si>
  <si>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</si>
  <si>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</si>
  <si>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</si>
  <si>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</si>
  <si>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</si>
  <si>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</si>
  <si>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</si>
  <si>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</si>
  <si>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</si>
  <si>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</si>
  <si>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</si>
  <si>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</si>
  <si>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</si>
  <si>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</si>
  <si>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</si>
  <si>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</si>
  <si>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</si>
  <si>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</si>
  <si>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</si>
  <si>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</si>
  <si>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</si>
  <si>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</si>
  <si>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</si>
  <si>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</si>
  <si>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</si>
  <si>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</si>
  <si>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</si>
  <si>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</si>
  <si>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</si>
  <si>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</si>
  <si>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</si>
  <si>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</si>
  <si>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</si>
  <si>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</si>
  <si>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</si>
  <si>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</si>
  <si>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</si>
  <si>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</si>
  <si>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</si>
  <si>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</si>
  <si>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</si>
  <si>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</si>
  <si>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</si>
  <si>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</si>
  <si>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</si>
  <si>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</si>
  <si>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</si>
  <si>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</si>
  <si>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</si>
  <si>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</si>
  <si>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</si>
  <si>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</si>
  <si>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</si>
  <si>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</si>
  <si>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</si>
  <si>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</si>
  <si>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</si>
  <si>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</si>
  <si>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</si>
  <si>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</si>
  <si>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</si>
  <si>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</si>
  <si>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</si>
  <si>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</si>
  <si>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</si>
  <si>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</si>
  <si>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</si>
  <si>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</si>
  <si>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</si>
  <si>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</si>
  <si>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</si>
  <si>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</si>
  <si>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</si>
  <si>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</si>
  <si>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</si>
  <si>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</si>
  <si>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</si>
  <si>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</si>
  <si>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</si>
  <si>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</si>
  <si>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</si>
  <si>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</si>
  <si>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①経常収支比率は、H26年度からH29年度に実施した浄水場施設の機械電気設備の大規模更新により、H30年度から減価償却費や企業債支払利息など経常費用が増大し100％を下回っています。
②累積欠損金は発生していません。
③流動比率は、類似団体の平均値を上回っており、１年以内に支払うべき債務に対して、十分な現金等がある状況を示しています。
④企業債残高の規模を表す指標である企業債残高対給水収益率は、大規模更新工事の財源としてH27年度からH29年度にかけ起債しているため増加傾向となっているものの、H30年度以降は新規企業債を発行していないため減少しており、類似団体より低い数値となっています。
⑤料金回収率は100％を下回っており、給水に係る費用を給水収益で賄えていない状況となっており、改善していく必要があります。
⑥有収水量（料金収入の対象となった水量）1㎥あたり、どれだけ費用がかかっているかを表す給水原価は、支払利息等が少ないため、類似団体より低くなっています。
⑦施設利用率は、節水や人口減少により配水量は減少傾向であり、給水能力に余裕がある状況となっています。
⑧施設の稼働が収益につながっているかを判断する指標である有収率は、計画的に漏水調査並びに老朽管の更新工事を進めており、類似団体と比べ高い数値となっています。</t>
    <rPh sb="259" eb="261">
      <t>キギョウ</t>
    </rPh>
    <rPh sb="538" eb="540">
      <t>コウジ</t>
    </rPh>
    <phoneticPr fontId="4"/>
  </si>
  <si>
    <t>現在、名張市水道ビジョンに基づき、安全で安定した水道水が供給できるよう老朽化施設・老朽管の更新や耐震化に取り組んでいます。
　今後、老朽化施設の更新需要はますます増加していく中、人口減少や節水技術の進展により、給水量は減少していくものと想定されます。
　こうした状況の中、令和3年度から令和12年度を計画期間とする第２次名張市水道ビジョン、名張市水道事業経営戦略の策定により、中長期的な視点のもと、水道料金の適正化を図るとともに企業債、国県補助金も活用しながら、持続可能な事業運営を実施していきます。</t>
    <rPh sb="157" eb="158">
      <t>ダイ</t>
    </rPh>
    <rPh sb="160" eb="163">
      <t>ナバリシ</t>
    </rPh>
    <rPh sb="170" eb="173">
      <t>ナバリシ</t>
    </rPh>
    <rPh sb="173" eb="175">
      <t>スイドウ</t>
    </rPh>
    <rPh sb="175" eb="177">
      <t>ジギョウ</t>
    </rPh>
    <rPh sb="177" eb="179">
      <t>ケイエイ</t>
    </rPh>
    <rPh sb="179" eb="181">
      <t>センリャク</t>
    </rPh>
    <rPh sb="188" eb="189">
      <t>チュウ</t>
    </rPh>
    <rPh sb="218" eb="219">
      <t>クニ</t>
    </rPh>
    <rPh sb="219" eb="220">
      <t>ケン</t>
    </rPh>
    <rPh sb="220" eb="223">
      <t>ホジョキン</t>
    </rPh>
    <phoneticPr fontId="4"/>
  </si>
  <si>
    <t>①R2年度の有形固定資産減価償却率は、53.30％であり、保有資産が法定耐用年数の半分以上を経過していることを示しています。類似団体と比べ高い数値となっています。
②法定耐用年数を超えた管路延長の割合を表す管路経年化率のR2年度の数値は、29.67％と類似団体に比べ高めです。法定耐用年数を超えた管路を直ちにすべて更新する必要はないものの、数値は上昇傾向にあります。
③名張市水道ビジョンに基づき管路の更新・耐震化を推進しています。R2年度の管路更新率はの1.25％であり、類似団体と比べ高い数値となっていますが、管路経年化率が高まっていることから、引き続き更新投資を継続していく必要があります。</t>
    <rPh sb="244" eb="245">
      <t>タカ</t>
    </rPh>
    <rPh sb="257" eb="259">
      <t>カンロ</t>
    </rPh>
    <rPh sb="275" eb="276">
      <t>ヒ</t>
    </rPh>
    <rPh sb="277" eb="278">
      <t>ツヅ</t>
    </rPh>
    <rPh sb="284" eb="28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</si>
</sst>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0.52</c:v>
                </c:pt>
                <c:pt idx="2">
                  <c:v>0.99</c:v>
                </c:pt>
                <c:pt idx="3">
                  <c:v>0.56000000000000005</c:v>
                </c:pt>
                <c:pt idx="4">
                  <c:v>1.25</c:v>
                </c:pt>
              </c:numCache>
            </c:numRef>
          </c:val>
          <c:extLst>
            <c:ext xmlns:c16="http://schemas.microsoft.com/office/drawing/2014/chart" uri="{C3380CC4-5D6E-409C-BE32-E72D297353CC}">
              <c16:uniqueId val="{00000000-A3C3-4207-AADB-4DF989A821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3C3-4207-AADB-4DF989A821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55.63</c:v>
                </c:pt>
                <c:pt idx="1">
                  <c:v>56.92</c:v>
                </c:pt>
                <c:pt idx="2">
                  <c:v>56.38</c:v>
                </c:pt>
                <c:pt idx="3">
                  <c:v>54.49</c:v>
                </c:pt>
                <c:pt idx="4">
                  <c:v>54.73</c:v>
                </c:pt>
              </c:numCache>
            </c:numRef>
          </c:val>
          <c:extLst>
            <c:ext xmlns:c16="http://schemas.microsoft.com/office/drawing/2014/chart" uri="{C3380CC4-5D6E-409C-BE32-E72D297353CC}">
              <c16:uniqueId val="{00000000-D14D-4E48-83FB-B631D6C450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14D-4E48-83FB-B631D6C450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93.2</c:v>
                </c:pt>
                <c:pt idx="1">
                  <c:v>91.31</c:v>
                </c:pt>
                <c:pt idx="2">
                  <c:v>91.51</c:v>
                </c:pt>
                <c:pt idx="3">
                  <c:v>93.98</c:v>
                </c:pt>
                <c:pt idx="4">
                  <c:v>94.22</c:v>
                </c:pt>
              </c:numCache>
            </c:numRef>
          </c:val>
          <c:extLst>
            <c:ext xmlns:c16="http://schemas.microsoft.com/office/drawing/2014/chart" uri="{C3380CC4-5D6E-409C-BE32-E72D297353CC}">
              <c16:uniqueId val="{00000000-25C4-445E-8C3E-96E31D9182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5C4-445E-8C3E-96E31D9182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108.73</c:v>
                </c:pt>
                <c:pt idx="1">
                  <c:v>105.8</c:v>
                </c:pt>
                <c:pt idx="2">
                  <c:v>97.17</c:v>
                </c:pt>
                <c:pt idx="3">
                  <c:v>98.93</c:v>
                </c:pt>
                <c:pt idx="4">
                  <c:v>97.23</c:v>
                </c:pt>
              </c:numCache>
            </c:numRef>
          </c:val>
          <c:extLst>
            <c:ext xmlns:c16="http://schemas.microsoft.com/office/drawing/2014/chart" uri="{C3380CC4-5D6E-409C-BE32-E72D297353CC}">
              <c16:uniqueId val="{00000000-63A1-46A6-A941-62F6F57EBB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63A1-46A6-A941-62F6F57EBB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50.46</c:v>
                </c:pt>
                <c:pt idx="1">
                  <c:v>49.66</c:v>
                </c:pt>
                <c:pt idx="2">
                  <c:v>49.76</c:v>
                </c:pt>
                <c:pt idx="3">
                  <c:v>51.44</c:v>
                </c:pt>
                <c:pt idx="4">
                  <c:v>53.3</c:v>
                </c:pt>
              </c:numCache>
            </c:numRef>
          </c:val>
          <c:extLst>
            <c:ext xmlns:c16="http://schemas.microsoft.com/office/drawing/2014/chart" uri="{C3380CC4-5D6E-409C-BE32-E72D297353CC}">
              <c16:uniqueId val="{00000000-BC74-4A45-946B-7A9E196CF6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BC74-4A45-946B-7A9E196CF6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22.87</c:v>
                </c:pt>
                <c:pt idx="1">
                  <c:v>24.56</c:v>
                </c:pt>
                <c:pt idx="2">
                  <c:v>26.62</c:v>
                </c:pt>
                <c:pt idx="3">
                  <c:v>27.83</c:v>
                </c:pt>
                <c:pt idx="4">
                  <c:v>29.67</c:v>
                </c:pt>
              </c:numCache>
            </c:numRef>
          </c:val>
          <c:extLst>
            <c:ext xmlns:c16="http://schemas.microsoft.com/office/drawing/2014/chart" uri="{C3380CC4-5D6E-409C-BE32-E72D297353CC}">
              <c16:uniqueId val="{00000000-93AB-4F27-BFBB-E70BBDD221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3AB-4F27-BFBB-E70BBDD221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C0-4572-BA8A-590329C322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2C0-4572-BA8A-590329C322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317.55</c:v>
                </c:pt>
                <c:pt idx="1">
                  <c:v>341.52</c:v>
                </c:pt>
                <c:pt idx="2">
                  <c:v>427.86</c:v>
                </c:pt>
                <c:pt idx="3">
                  <c:v>511.22</c:v>
                </c:pt>
                <c:pt idx="4">
                  <c:v>501.71</c:v>
                </c:pt>
              </c:numCache>
            </c:numRef>
          </c:val>
          <c:extLst>
            <c:ext xmlns:c16="http://schemas.microsoft.com/office/drawing/2014/chart" uri="{C3380CC4-5D6E-409C-BE32-E72D297353CC}">
              <c16:uniqueId val="{00000000-2B32-4FEB-A103-2B1F86D459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B32-4FEB-A103-2B1F86D459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103.82</c:v>
                </c:pt>
                <c:pt idx="1">
                  <c:v>143.02000000000001</c:v>
                </c:pt>
                <c:pt idx="2">
                  <c:v>141.38999999999999</c:v>
                </c:pt>
                <c:pt idx="3">
                  <c:v>137.91999999999999</c:v>
                </c:pt>
                <c:pt idx="4">
                  <c:v>130.88</c:v>
                </c:pt>
              </c:numCache>
            </c:numRef>
          </c:val>
          <c:extLst>
            <c:ext xmlns:c16="http://schemas.microsoft.com/office/drawing/2014/chart" uri="{C3380CC4-5D6E-409C-BE32-E72D297353CC}">
              <c16:uniqueId val="{00000000-40A8-48F8-8B70-7053806D2A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40A8-48F8-8B70-7053806D2A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102.33</c:v>
                </c:pt>
                <c:pt idx="1">
                  <c:v>99.36</c:v>
                </c:pt>
                <c:pt idx="2">
                  <c:v>88.98</c:v>
                </c:pt>
                <c:pt idx="3">
                  <c:v>91.36</c:v>
                </c:pt>
                <c:pt idx="4">
                  <c:v>89.71</c:v>
                </c:pt>
              </c:numCache>
            </c:numRef>
          </c:val>
          <c:extLst>
            <c:ext xmlns:c16="http://schemas.microsoft.com/office/drawing/2014/chart" uri="{C3380CC4-5D6E-409C-BE32-E72D297353CC}">
              <c16:uniqueId val="{00000000-6431-460D-BDF3-00C05ED565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6431-460D-BDF3-00C05ED565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135.81</c:v>
                </c:pt>
                <c:pt idx="1">
                  <c:v>140.12</c:v>
                </c:pt>
                <c:pt idx="2">
                  <c:v>156.71</c:v>
                </c:pt>
                <c:pt idx="3">
                  <c:v>152.35</c:v>
                </c:pt>
                <c:pt idx="4">
                  <c:v>154.44</c:v>
                </c:pt>
              </c:numCache>
            </c:numRef>
          </c:val>
          <c:extLst>
            <c:ext xmlns:c16="http://schemas.microsoft.com/office/drawing/2014/chart" uri="{C3380CC4-5D6E-409C-BE32-E72D297353CC}">
              <c16:uniqueId val="{00000000-DF83-4262-AF70-AC7BB708E5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F83-4262-AF70-AC7BB708E5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37"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名張市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77584</v>
      </c>
      <c r="AM8" s="71"/>
      <c r="AN8" s="71"/>
      <c r="AO8" s="71"/>
      <c r="AP8" s="71"/>
      <c r="AQ8" s="71"/>
      <c r="AR8" s="71"/>
      <c r="AS8" s="71"/>
      <c r="AT8" s="67">
        <f>データ!$S$6</f>
        <v>129.77000000000001</v>
      </c>
      <c r="AU8" s="68"/>
      <c r="AV8" s="68"/>
      <c r="AW8" s="68"/>
      <c r="AX8" s="68"/>
      <c r="AY8" s="68"/>
      <c r="AZ8" s="68"/>
      <c r="BA8" s="68"/>
      <c r="BB8" s="70">
        <f>データ!$T$6</f>
        <v>597.86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89.64</v>
      </c>
      <c r="J10" s="68"/>
      <c r="K10" s="68"/>
      <c r="L10" s="68"/>
      <c r="M10" s="68"/>
      <c r="N10" s="68"/>
      <c r="O10" s="69"/>
      <c r="P10" s="70">
        <f>データ!$P$6</f>
        <v>99.64</v>
      </c>
      <c r="Q10" s="70"/>
      <c r="R10" s="70"/>
      <c r="S10" s="70"/>
      <c r="T10" s="70"/>
      <c r="U10" s="70"/>
      <c r="V10" s="70"/>
      <c r="W10" s="71">
        <f>データ!$Q$6</f>
        <v>2420</v>
      </c>
      <c r="X10" s="71"/>
      <c r="Y10" s="71"/>
      <c r="Z10" s="71"/>
      <c r="AA10" s="71"/>
      <c r="AB10" s="71"/>
      <c r="AC10" s="71"/>
      <c r="AD10" s="2"/>
      <c r="AE10" s="2"/>
      <c r="AF10" s="2"/>
      <c r="AG10" s="2"/>
      <c r="AH10" s="4"/>
      <c r="AI10" s="4"/>
      <c r="AJ10" s="4"/>
      <c r="AK10" s="4"/>
      <c r="AL10" s="71">
        <f>データ!$U$6</f>
        <v>76969</v>
      </c>
      <c r="AM10" s="71"/>
      <c r="AN10" s="71"/>
      <c r="AO10" s="71"/>
      <c r="AP10" s="71"/>
      <c r="AQ10" s="71"/>
      <c r="AR10" s="71"/>
      <c r="AS10" s="71"/>
      <c r="AT10" s="67">
        <f>データ!$V$6</f>
        <v>51.16</v>
      </c>
      <c r="AU10" s="68"/>
      <c r="AV10" s="68"/>
      <c r="AW10" s="68"/>
      <c r="AX10" s="68"/>
      <c r="AY10" s="68"/>
      <c r="AZ10" s="68"/>
      <c r="BA10" s="68"/>
      <c r="BB10" s="70">
        <f>データ!$W$6</f>
        <v>1504.48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h4NzxLigpnI4FfKDdfYqfsRNW2nnayg1NtyqLDxSctp68nkg0IWa7/ic4gtlaoQ0Bun2O4foZ9ayKmxzedoGA==" saltValue="cGY7oAmhIVIPYw21PJnq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242080</v>
      </c>
      <c r="D6" s="34">
        <f t="shared" si="3"/>
        <v>46</v>
      </c>
      <c r="E6" s="34">
        <f t="shared" si="3"/>
        <v>1</v>
      </c>
      <c r="F6" s="34">
        <f t="shared" si="3"/>
        <v>0</v>
      </c>
      <c r="G6" s="34">
        <f t="shared" si="3"/>
        <v>1</v>
      </c>
      <c r="H6" s="34" t="str">
        <f t="shared" si="3"/>
        <v>三重県　名張市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89.64</v>
      </c>
      <c r="P6" s="35">
        <f t="shared" si="3"/>
        <v>99.64</v>
      </c>
      <c r="Q6" s="35">
        <f t="shared" si="3"/>
        <v>2420</v>
      </c>
      <c r="R6" s="35">
        <f t="shared" si="3"/>
        <v>77584</v>
      </c>
      <c r="S6" s="35">
        <f t="shared" si="3"/>
        <v>129.77000000000001</v>
      </c>
      <c r="T6" s="35">
        <f t="shared" si="3"/>
        <v>597.86</v>
      </c>
      <c r="U6" s="35">
        <f t="shared" si="3"/>
        <v>76969</v>
      </c>
      <c r="V6" s="35">
        <f t="shared" si="3"/>
        <v>51.16</v>
      </c>
      <c r="W6" s="35">
        <f t="shared" si="3"/>
        <v>1504.48</v>
      </c>
      <c r="X6" s="36">
        <f>IF(X7="",NA(),X7)</f>
        <v>108.73</v>
      </c>
      <c r="Y6" s="36">
        <f t="shared" ref="Y6:AG6" si="4">IF(Y7="",NA(),Y7)</f>
        <v>105.8</v>
      </c>
      <c r="Z6" s="36">
        <f t="shared" si="4"/>
        <v>97.17</v>
      </c>
      <c r="AA6" s="36">
        <f t="shared" si="4"/>
        <v>98.93</v>
      </c>
      <c r="AB6" s="36">
        <f t="shared" si="4"/>
        <v>97.23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317.55</v>
      </c>
      <c r="AU6" s="36">
        <f t="shared" ref="AU6:BC6" si="6">IF(AU7="",NA(),AU7)</f>
        <v>341.52</v>
      </c>
      <c r="AV6" s="36">
        <f t="shared" si="6"/>
        <v>427.86</v>
      </c>
      <c r="AW6" s="36">
        <f t="shared" si="6"/>
        <v>511.22</v>
      </c>
      <c r="AX6" s="36">
        <f t="shared" si="6"/>
        <v>501.71</v>
      </c>
      <c r="AY6" s="36">
        <f t="shared" si="6"/>
        <v>357.82</v>
      </c>
      <c r="AZ6" s="36">
        <f t="shared" si="6"/>
        <v>355.5</v>
      </c>
      <c r="BA6" s="36">
        <f t="shared" si="6"/>
        <v>349.83</v>
      </c>
      <c r="BB6" s="36">
        <f t="shared" si="6"/>
        <v>360.86</v>
      </c>
      <c r="BC6" s="36">
        <f t="shared" si="6"/>
        <v>350.79</v>
      </c>
      <c r="BD6" s="35" t="str">
        <f>IF(BD7="","",IF(BD7="-","【-】","【"&amp;SUBSTITUTE(TEXT(BD7,"#,##0.00"),"-","△")&amp;"】"))</f>
        <v>【260.31】</v>
      </c>
      <c r="BE6" s="36">
        <f>IF(BE7="",NA(),BE7)</f>
        <v>103.82</v>
      </c>
      <c r="BF6" s="36">
        <f t="shared" ref="BF6:BN6" si="7">IF(BF7="",NA(),BF7)</f>
        <v>143.02000000000001</v>
      </c>
      <c r="BG6" s="36">
        <f t="shared" si="7"/>
        <v>141.38999999999999</v>
      </c>
      <c r="BH6" s="36">
        <f t="shared" si="7"/>
        <v>137.91999999999999</v>
      </c>
      <c r="BI6" s="36">
        <f t="shared" si="7"/>
        <v>130.88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102.33</v>
      </c>
      <c r="BQ6" s="36">
        <f t="shared" ref="BQ6:BY6" si="8">IF(BQ7="",NA(),BQ7)</f>
        <v>99.36</v>
      </c>
      <c r="BR6" s="36">
        <f t="shared" si="8"/>
        <v>88.98</v>
      </c>
      <c r="BS6" s="36">
        <f t="shared" si="8"/>
        <v>91.36</v>
      </c>
      <c r="BT6" s="36">
        <f t="shared" si="8"/>
        <v>89.71</v>
      </c>
      <c r="BU6" s="36">
        <f t="shared" si="8"/>
        <v>106.01</v>
      </c>
      <c r="BV6" s="36">
        <f t="shared" si="8"/>
        <v>104.57</v>
      </c>
      <c r="BW6" s="36">
        <f t="shared" si="8"/>
        <v>103.54</v>
      </c>
      <c r="BX6" s="36">
        <f t="shared" si="8"/>
        <v>103.32</v>
      </c>
      <c r="BY6" s="36">
        <f t="shared" si="8"/>
        <v>100.85</v>
      </c>
      <c r="BZ6" s="35" t="str">
        <f>IF(BZ7="","",IF(BZ7="-","【-】","【"&amp;SUBSTITUTE(TEXT(BZ7,"#,##0.00"),"-","△")&amp;"】"))</f>
        <v>【100.05】</v>
      </c>
      <c r="CA6" s="36">
        <f>IF(CA7="",NA(),CA7)</f>
        <v>135.81</v>
      </c>
      <c r="CB6" s="36">
        <f t="shared" ref="CB6:CJ6" si="9">IF(CB7="",NA(),CB7)</f>
        <v>140.12</v>
      </c>
      <c r="CC6" s="36">
        <f t="shared" si="9"/>
        <v>156.71</v>
      </c>
      <c r="CD6" s="36">
        <f t="shared" si="9"/>
        <v>152.35</v>
      </c>
      <c r="CE6" s="36">
        <f t="shared" si="9"/>
        <v>154.44</v>
      </c>
      <c r="CF6" s="36">
        <f t="shared" si="9"/>
        <v>162.24</v>
      </c>
      <c r="CG6" s="36">
        <f t="shared" si="9"/>
        <v>165.47</v>
      </c>
      <c r="CH6" s="36">
        <f t="shared" si="9"/>
        <v>167.46</v>
      </c>
      <c r="CI6" s="36">
        <f t="shared" si="9"/>
        <v>168.56</v>
      </c>
      <c r="CJ6" s="36">
        <f t="shared" si="9"/>
        <v>167.1</v>
      </c>
      <c r="CK6" s="35" t="str">
        <f>IF(CK7="","",IF(CK7="-","【-】","【"&amp;SUBSTITUTE(TEXT(CK7,"#,##0.00"),"-","△")&amp;"】"))</f>
        <v>【166.40】</v>
      </c>
      <c r="CL6" s="36">
        <f>IF(CL7="",NA(),CL7)</f>
        <v>55.63</v>
      </c>
      <c r="CM6" s="36">
        <f t="shared" ref="CM6:CU6" si="10">IF(CM7="",NA(),CM7)</f>
        <v>56.92</v>
      </c>
      <c r="CN6" s="36">
        <f t="shared" si="10"/>
        <v>56.38</v>
      </c>
      <c r="CO6" s="36">
        <f t="shared" si="10"/>
        <v>54.49</v>
      </c>
      <c r="CP6" s="36">
        <f t="shared" si="10"/>
        <v>54.73</v>
      </c>
      <c r="CQ6" s="36">
        <f t="shared" si="10"/>
        <v>59.11</v>
      </c>
      <c r="CR6" s="36">
        <f t="shared" si="10"/>
        <v>59.74</v>
      </c>
      <c r="CS6" s="36">
        <f t="shared" si="10"/>
        <v>59.46</v>
      </c>
      <c r="CT6" s="36">
        <f t="shared" si="10"/>
        <v>59.51</v>
      </c>
      <c r="CU6" s="36">
        <f t="shared" si="10"/>
        <v>59.91</v>
      </c>
      <c r="CV6" s="35" t="str">
        <f>IF(CV7="","",IF(CV7="-","【-】","【"&amp;SUBSTITUTE(TEXT(CV7,"#,##0.00"),"-","△")&amp;"】"))</f>
        <v>【60.69】</v>
      </c>
      <c r="CW6" s="36">
        <f>IF(CW7="",NA(),CW7)</f>
        <v>93.2</v>
      </c>
      <c r="CX6" s="36">
        <f t="shared" ref="CX6:DF6" si="11">IF(CX7="",NA(),CX7)</f>
        <v>91.31</v>
      </c>
      <c r="CY6" s="36">
        <f t="shared" si="11"/>
        <v>91.51</v>
      </c>
      <c r="CZ6" s="36">
        <f t="shared" si="11"/>
        <v>93.98</v>
      </c>
      <c r="DA6" s="36">
        <f t="shared" si="11"/>
        <v>94.22</v>
      </c>
      <c r="DB6" s="36">
        <f t="shared" si="11"/>
        <v>87.91</v>
      </c>
      <c r="DC6" s="36">
        <f t="shared" si="11"/>
        <v>87.28</v>
      </c>
      <c r="DD6" s="36">
        <f t="shared" si="11"/>
        <v>87.41</v>
      </c>
      <c r="DE6" s="36">
        <f t="shared" si="11"/>
        <v>87.08</v>
      </c>
      <c r="DF6" s="36">
        <f t="shared" si="11"/>
        <v>87.26</v>
      </c>
      <c r="DG6" s="35" t="str">
        <f>IF(DG7="","",IF(DG7="-","【-】","【"&amp;SUBSTITUTE(TEXT(DG7,"#,##0.00"),"-","△")&amp;"】"))</f>
        <v>【89.82】</v>
      </c>
      <c r="DH6" s="36">
        <f>IF(DH7="",NA(),DH7)</f>
        <v>50.46</v>
      </c>
      <c r="DI6" s="36">
        <f t="shared" ref="DI6:DQ6" si="12">IF(DI7="",NA(),DI7)</f>
        <v>49.66</v>
      </c>
      <c r="DJ6" s="36">
        <f t="shared" si="12"/>
        <v>49.76</v>
      </c>
      <c r="DK6" s="36">
        <f t="shared" si="12"/>
        <v>51.44</v>
      </c>
      <c r="DL6" s="36">
        <f t="shared" si="12"/>
        <v>53.3</v>
      </c>
      <c r="DM6" s="36">
        <f t="shared" si="12"/>
        <v>46.88</v>
      </c>
      <c r="DN6" s="36">
        <f t="shared" si="12"/>
        <v>46.94</v>
      </c>
      <c r="DO6" s="36">
        <f t="shared" si="12"/>
        <v>47.62</v>
      </c>
      <c r="DP6" s="36">
        <f t="shared" si="12"/>
        <v>48.55</v>
      </c>
      <c r="DQ6" s="36">
        <f t="shared" si="12"/>
        <v>49.2</v>
      </c>
      <c r="DR6" s="35" t="str">
        <f>IF(DR7="","",IF(DR7="-","【-】","【"&amp;SUBSTITUTE(TEXT(DR7,"#,##0.00"),"-","△")&amp;"】"))</f>
        <v>【50.19】</v>
      </c>
      <c r="DS6" s="36">
        <f>IF(DS7="",NA(),DS7)</f>
        <v>22.87</v>
      </c>
      <c r="DT6" s="36">
        <f t="shared" ref="DT6:EB6" si="13">IF(DT7="",NA(),DT7)</f>
        <v>24.56</v>
      </c>
      <c r="DU6" s="36">
        <f t="shared" si="13"/>
        <v>26.62</v>
      </c>
      <c r="DV6" s="36">
        <f t="shared" si="13"/>
        <v>27.83</v>
      </c>
      <c r="DW6" s="36">
        <f t="shared" si="13"/>
        <v>29.67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1.03</v>
      </c>
      <c r="EE6" s="36">
        <f t="shared" ref="EE6:EM6" si="14">IF(EE7="",NA(),EE7)</f>
        <v>0.52</v>
      </c>
      <c r="EF6" s="36">
        <f t="shared" si="14"/>
        <v>0.99</v>
      </c>
      <c r="EG6" s="36">
        <f t="shared" si="14"/>
        <v>0.56000000000000005</v>
      </c>
      <c r="EH6" s="36">
        <f t="shared" si="14"/>
        <v>1.25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242080</v>
      </c>
      <c r="D7" s="38">
        <v>46</v>
      </c>
      <c r="E7" s="38">
        <v>1</v>
      </c>
      <c r="F7" s="38">
        <v>0</v>
      </c>
      <c r="G7" s="38">
        <v>1</v>
      </c>
      <c r="H7" s="38" t="s">
        <v>92</v>
      </c>
      <c r="I7" s="38" t="s">
        <v>93</v>
      </c>
      <c r="J7" s="38" t="s">
        <v>94</v>
      </c>
      <c r="K7" s="38" t="s">
        <v>95</v>
      </c>
      <c r="L7" s="38" t="s">
        <v>96</v>
      </c>
      <c r="M7" s="38" t="s">
        <v>97</v>
      </c>
      <c r="N7" s="39" t="s">
        <v>98</v>
      </c>
      <c r="O7" s="39">
        <v>89.64</v>
      </c>
      <c r="P7" s="39">
        <v>99.64</v>
      </c>
      <c r="Q7" s="39">
        <v>2420</v>
      </c>
      <c r="R7" s="39">
        <v>77584</v>
      </c>
      <c r="S7" s="39">
        <v>129.77000000000001</v>
      </c>
      <c r="T7" s="39">
        <v>597.86</v>
      </c>
      <c r="U7" s="39">
        <v>76969</v>
      </c>
      <c r="V7" s="39">
        <v>51.16</v>
      </c>
      <c r="W7" s="39">
        <v>1504.48</v>
      </c>
      <c r="X7" s="39">
        <v>108.73</v>
      </c>
      <c r="Y7" s="39">
        <v>105.8</v>
      </c>
      <c r="Z7" s="39">
        <v>97.17</v>
      </c>
      <c r="AA7" s="39">
        <v>98.93</v>
      </c>
      <c r="AB7" s="39">
        <v>97.23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317.55</v>
      </c>
      <c r="AU7" s="39">
        <v>341.52</v>
      </c>
      <c r="AV7" s="39">
        <v>427.86</v>
      </c>
      <c r="AW7" s="39">
        <v>511.22</v>
      </c>
      <c r="AX7" s="39">
        <v>501.71</v>
      </c>
      <c r="AY7" s="39">
        <v>357.82</v>
      </c>
      <c r="AZ7" s="39">
        <v>355.5</v>
      </c>
      <c r="BA7" s="39">
        <v>349.83</v>
      </c>
      <c r="BB7" s="39">
        <v>360.86</v>
      </c>
      <c r="BC7" s="39">
        <v>350.79</v>
      </c>
      <c r="BD7" s="39">
        <v>260.31</v>
      </c>
      <c r="BE7" s="39">
        <v>103.82</v>
      </c>
      <c r="BF7" s="39">
        <v>143.02000000000001</v>
      </c>
      <c r="BG7" s="39">
        <v>141.38999999999999</v>
      </c>
      <c r="BH7" s="39">
        <v>137.91999999999999</v>
      </c>
      <c r="BI7" s="39">
        <v>130.88</v>
      </c>
      <c r="BJ7" s="39">
        <v>307.45999999999998</v>
      </c>
      <c r="BK7" s="39">
        <v>312.58</v>
      </c>
      <c r="BL7" s="39">
        <v>314.87</v>
      </c>
      <c r="BM7" s="39">
        <v>309.27999999999997</v>
      </c>
      <c r="BN7" s="39">
        <v>322.92</v>
      </c>
      <c r="BO7" s="39">
        <v>275.67</v>
      </c>
      <c r="BP7" s="39">
        <v>102.33</v>
      </c>
      <c r="BQ7" s="39">
        <v>99.36</v>
      </c>
      <c r="BR7" s="39">
        <v>88.98</v>
      </c>
      <c r="BS7" s="39">
        <v>91.36</v>
      </c>
      <c r="BT7" s="39">
        <v>89.71</v>
      </c>
      <c r="BU7" s="39">
        <v>106.01</v>
      </c>
      <c r="BV7" s="39">
        <v>104.57</v>
      </c>
      <c r="BW7" s="39">
        <v>103.54</v>
      </c>
      <c r="BX7" s="39">
        <v>103.32</v>
      </c>
      <c r="BY7" s="39">
        <v>100.85</v>
      </c>
      <c r="BZ7" s="39">
        <v>100.05</v>
      </c>
      <c r="CA7" s="39">
        <v>135.81</v>
      </c>
      <c r="CB7" s="39">
        <v>140.12</v>
      </c>
      <c r="CC7" s="39">
        <v>156.71</v>
      </c>
      <c r="CD7" s="39">
        <v>152.35</v>
      </c>
      <c r="CE7" s="39">
        <v>154.44</v>
      </c>
      <c r="CF7" s="39">
        <v>162.24</v>
      </c>
      <c r="CG7" s="39">
        <v>165.47</v>
      </c>
      <c r="CH7" s="39">
        <v>167.46</v>
      </c>
      <c r="CI7" s="39">
        <v>168.56</v>
      </c>
      <c r="CJ7" s="39">
        <v>167.1</v>
      </c>
      <c r="CK7" s="39">
        <v>166.4</v>
      </c>
      <c r="CL7" s="39">
        <v>55.63</v>
      </c>
      <c r="CM7" s="39">
        <v>56.92</v>
      </c>
      <c r="CN7" s="39">
        <v>56.38</v>
      </c>
      <c r="CO7" s="39">
        <v>54.49</v>
      </c>
      <c r="CP7" s="39">
        <v>54.73</v>
      </c>
      <c r="CQ7" s="39">
        <v>59.11</v>
      </c>
      <c r="CR7" s="39">
        <v>59.74</v>
      </c>
      <c r="CS7" s="39">
        <v>59.46</v>
      </c>
      <c r="CT7" s="39">
        <v>59.51</v>
      </c>
      <c r="CU7" s="39">
        <v>59.91</v>
      </c>
      <c r="CV7" s="39">
        <v>60.69</v>
      </c>
      <c r="CW7" s="39">
        <v>93.2</v>
      </c>
      <c r="CX7" s="39">
        <v>91.31</v>
      </c>
      <c r="CY7" s="39">
        <v>91.51</v>
      </c>
      <c r="CZ7" s="39">
        <v>93.98</v>
      </c>
      <c r="DA7" s="39">
        <v>94.22</v>
      </c>
      <c r="DB7" s="39">
        <v>87.91</v>
      </c>
      <c r="DC7" s="39">
        <v>87.28</v>
      </c>
      <c r="DD7" s="39">
        <v>87.41</v>
      </c>
      <c r="DE7" s="39">
        <v>87.08</v>
      </c>
      <c r="DF7" s="39">
        <v>87.26</v>
      </c>
      <c r="DG7" s="39">
        <v>89.82</v>
      </c>
      <c r="DH7" s="39">
        <v>50.46</v>
      </c>
      <c r="DI7" s="39">
        <v>49.66</v>
      </c>
      <c r="DJ7" s="39">
        <v>49.76</v>
      </c>
      <c r="DK7" s="39">
        <v>51.44</v>
      </c>
      <c r="DL7" s="39">
        <v>53.3</v>
      </c>
      <c r="DM7" s="39">
        <v>46.88</v>
      </c>
      <c r="DN7" s="39">
        <v>46.94</v>
      </c>
      <c r="DO7" s="39">
        <v>47.62</v>
      </c>
      <c r="DP7" s="39">
        <v>48.55</v>
      </c>
      <c r="DQ7" s="39">
        <v>49.2</v>
      </c>
      <c r="DR7" s="39">
        <v>50.19</v>
      </c>
      <c r="DS7" s="39">
        <v>22.87</v>
      </c>
      <c r="DT7" s="39">
        <v>24.56</v>
      </c>
      <c r="DU7" s="39">
        <v>26.62</v>
      </c>
      <c r="DV7" s="39">
        <v>27.83</v>
      </c>
      <c r="DW7" s="39">
        <v>29.67</v>
      </c>
      <c r="DX7" s="39">
        <v>13.39</v>
      </c>
      <c r="DY7" s="39">
        <v>14.48</v>
      </c>
      <c r="DZ7" s="39">
        <v>16.27</v>
      </c>
      <c r="EA7" s="39">
        <v>17.11</v>
      </c>
      <c r="EB7" s="39">
        <v>18.329999999999998</v>
      </c>
      <c r="EC7" s="39">
        <v>20.63</v>
      </c>
      <c r="ED7" s="39">
        <v>1.03</v>
      </c>
      <c r="EE7" s="39">
        <v>0.52</v>
      </c>
      <c r="EF7" s="39">
        <v>0.99</v>
      </c>
      <c r="EG7" s="39">
        <v>0.56000000000000005</v>
      </c>
      <c r="EH7" s="39">
        <v>1.25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2021-12-03T06:52:04Z</dcterms:created>
  <dcterms:modified xsi:type="dcterms:W3CDTF">2022-01-25T06:02:04Z</dcterms:modified>
  <cp:category/>
</cp:coreProperties>
</file>