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g2010\職員共有フォルダ\035上下水道部\02下水道課\01下水道管理G\05 各種調査\未R4.1.28\01提出\"/>
    </mc:Choice>
  </mc:AlternateContent>
  <workbookProtection workbookAlgorithmName="SHA-512" workbookHashValue="KVvBLiOuVReQnpi+xzPGW3mzByp4g7uQ+frAEI1X0r3iH+FmDcYgwA4SQGm5eldKpfkvjdfElBcjrZAAUWRvdw==" workbookSaltValue="xWYFWIJEkb8mdgnvnBHBIA==" workbookSpinCount="100000" lockStructure="1"/>
  <bookViews>
    <workbookView xWindow="0" yWindow="0" windowWidth="20400" windowHeight="814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<sst xmlns="http://schemas.openxmlformats.org/spreadsheetml/2006/main" count="236" uniqueCount="118">
  <si>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</si>
  <si>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</si>
  <si>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</si>
  <si>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</si>
  <si>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</si>
  <si>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</si>
  <si>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</si>
  <si>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</si>
  <si>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</si>
  <si>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</si>
  <si>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</si>
  <si>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</si>
  <si>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</si>
  <si>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</si>
  <si>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</si>
  <si>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</si>
  <si>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</si>
  <si>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</si>
  <si>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</si>
  <si>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</si>
  <si>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</si>
  <si>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</si>
  <si>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</si>
  <si>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</si>
  <si>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</si>
  <si>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</si>
  <si>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</si>
  <si>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</si>
  <si>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</si>
  <si>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</si>
  <si>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</si>
  <si>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</si>
  <si>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</si>
  <si>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</si>
  <si>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</si>
  <si>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</si>
  <si>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</si>
  <si>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</si>
  <si>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</si>
  <si>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</si>
  <si>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</si>
  <si>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</si>
  <si>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</si>
  <si>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</si>
  <si>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</si>
  <si>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</si>
  <si>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</si>
  <si>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</si>
  <si>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</si>
  <si>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</si>
  <si>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</si>
  <si>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</si>
  <si>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</si>
  <si>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</si>
  <si>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</si>
  <si>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</si>
  <si>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</si>
  <si>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</si>
  <si>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</si>
  <si>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</si>
  <si>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</si>
  <si>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</si>
  <si>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</si>
  <si>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</si>
  <si>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</si>
  <si>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</si>
  <si>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</si>
  <si>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</si>
  <si>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</si>
  <si>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</si>
  <si>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</si>
  <si>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</si>
  <si>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</si>
  <si>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</si>
  <si>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</si>
  <si>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</si>
  <si>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</si>
  <si>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</si>
  <si>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</si>
  <si>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</si>
  <si>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</si>
  <si>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</si>
  <si>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</si>
  <si>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</si>
  <si>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</si>
  <si>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</si>
  <si>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</si>
  <si>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</si>
  <si>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</si>
  <si>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</si>
  <si>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</si>
  <si>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</si>
  <si>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</si>
  <si>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</si>
  <si>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</si>
  <si>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</si>
  <si>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亀山市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</si>
  <si>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</si>
  <si>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</si>
  <si>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</si>
  <si>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</si>
  <si>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</si>
  <si>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</si>
  <si>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</si>
  <si>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</si>
  <si>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</si>
  <si>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</si>
  <si>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</si>
  <si>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</si>
  <si>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</si>
  <si>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</si>
  <si>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</si>
  <si>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</si>
  <si>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</si>
  <si>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</si>
  <si>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は、有形固定資産のうち償却対象資産の減価償却がどの程度進んでいるかを指す指標で、資産の老朽化度合を示しています。本市の指標は12.67％であり、類似団体と比較して同程度と言えます。また、本市には、法定耐用年数を超えるような管渠は存在しないため、②管渠老朽化率及び③管渠改善率は0％です。
　しかしながら、平成6年度の事業開始から20年以上経過しており、マンホールポンプ等の施設については更新時期を迎えつつあります。改善更新は今後の大きな課題であることから、新設と更新とのバランスを図りながら計画的に事業を進めていく必要があります。</t>
    <rPh sb="94" eb="97">
      <t>ドウテイド</t>
    </rPh>
    <phoneticPr fontId="4"/>
  </si>
  <si>
    <t xml:space="preserve">　本市の場合、整備途上であることから、十分な使用料収入が見込めず、一般会計からの繰入金が収益的収入の29％を占めており、経営基盤の強化が早急かつ大きな課題となっています。
　健全かつ持続可能な公共下道事業を進めるため、今後も使用料等の収益の確保並びに事業の効率的な整備や適切な維持管理を行い、経営の健全化に努めていきます。
</t>
    <phoneticPr fontId="4"/>
  </si>
  <si>
    <t>　①経常収支比率は、料金収入や繰入金等の収益で維持管理費や支払利息等の費用をどの程度賄えているかを示す指標で、100％以上であれば単年度収支が黒字であることを表します。令和2年度の当該指標は104.12％で事業は安定しています。現状では整備途上であることから、十分な使用料収入が見込めず、営業外収益である繰入金の割合が約29％となっています。
　③流動比率は、1年以内に支払うべき債務に対する支払能力を表す指標で、一般的には100％以上を求められています。本市の指標は100％を超えており、短期的な債務の支払いについては問題ありません。
　⑤経費回収率は、使用料で回収すべき処理費用を使用料でどの程度賄えているかを示す指標で、100%以上であれば、使用料収入で処理費用を回収できているといえます。本市の場合、100%には達しておらず、一般会計からの繰入金により補っている状況です。
　⑥汚水処理原価は、有収水量1㎥あたりの汚水処理に要した費用であり、汚水処理に係るコストを表したものです。この指標が低いほど、効率的な処理ができていると考えられます。本市の汚水処理原価は、類似団体と比較して低いことから、使用者の負担も軽いといえます。
　⑧水洗化率は、現在処理区域内人口のうち水洗便所を設置して汚水処理している人口の割合を表した指標で、類似団体と比較してやや低く、76.99％に留まっています。下水道の目的である公共用水域の水質保全は勿論のこと、経営の根幹を成す使用料収入へも影響することから、今後も普及促進に努め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</si>
</sst>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37-46AB-A71E-5478494BBB1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c:ext xmlns:c16="http://schemas.microsoft.com/office/drawing/2014/chart" uri="{C3380CC4-5D6E-409C-BE32-E72D297353CC}">
              <c16:uniqueId val="{00000001-1337-46AB-A71E-5478494BBB1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92-4598-92BB-CABFAC1D7BB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c:ext xmlns:c16="http://schemas.microsoft.com/office/drawing/2014/chart" uri="{C3380CC4-5D6E-409C-BE32-E72D297353CC}">
              <c16:uniqueId val="{00000001-E692-4598-92BB-CABFAC1D7BB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77.2</c:v>
                </c:pt>
                <c:pt idx="1">
                  <c:v>76.84</c:v>
                </c:pt>
                <c:pt idx="2">
                  <c:v>76.75</c:v>
                </c:pt>
                <c:pt idx="3">
                  <c:v>76.06</c:v>
                </c:pt>
                <c:pt idx="4">
                  <c:v>76.989999999999995</c:v>
                </c:pt>
              </c:numCache>
            </c:numRef>
          </c:val>
          <c:extLst>
            <c:ext xmlns:c16="http://schemas.microsoft.com/office/drawing/2014/chart" uri="{C3380CC4-5D6E-409C-BE32-E72D297353CC}">
              <c16:uniqueId val="{00000000-60BB-4F54-9895-6BC554115B0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c:ext xmlns:c16="http://schemas.microsoft.com/office/drawing/2014/chart" uri="{C3380CC4-5D6E-409C-BE32-E72D297353CC}">
              <c16:uniqueId val="{00000001-60BB-4F54-9895-6BC554115B0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101.51</c:v>
                </c:pt>
                <c:pt idx="1">
                  <c:v>102.92</c:v>
                </c:pt>
                <c:pt idx="2">
                  <c:v>103.95</c:v>
                </c:pt>
                <c:pt idx="3">
                  <c:v>102.5</c:v>
                </c:pt>
                <c:pt idx="4">
                  <c:v>104.12</c:v>
                </c:pt>
              </c:numCache>
            </c:numRef>
          </c:val>
          <c:extLst>
            <c:ext xmlns:c16="http://schemas.microsoft.com/office/drawing/2014/chart" uri="{C3380CC4-5D6E-409C-BE32-E72D297353CC}">
              <c16:uniqueId val="{00000000-065E-4F98-9BB0-241E8803B97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106.85</c:v>
                </c:pt>
                <c:pt idx="1">
                  <c:v>108.11</c:v>
                </c:pt>
                <c:pt idx="2">
                  <c:v>104.14</c:v>
                </c:pt>
                <c:pt idx="3">
                  <c:v>106.57</c:v>
                </c:pt>
                <c:pt idx="4">
                  <c:v>107.21</c:v>
                </c:pt>
              </c:numCache>
            </c:numRef>
          </c:val>
          <c:smooth val="0"/>
          <c:extLst>
            <c:ext xmlns:c16="http://schemas.microsoft.com/office/drawing/2014/chart" uri="{C3380CC4-5D6E-409C-BE32-E72D297353CC}">
              <c16:uniqueId val="{00000001-065E-4F98-9BB0-241E8803B97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4.6100000000000003</c:v>
                </c:pt>
                <c:pt idx="1">
                  <c:v>6.79</c:v>
                </c:pt>
                <c:pt idx="2">
                  <c:v>8.93</c:v>
                </c:pt>
                <c:pt idx="3">
                  <c:v>10.75</c:v>
                </c:pt>
                <c:pt idx="4">
                  <c:v>12.67</c:v>
                </c:pt>
              </c:numCache>
            </c:numRef>
          </c:val>
          <c:extLst>
            <c:ext xmlns:c16="http://schemas.microsoft.com/office/drawing/2014/chart" uri="{C3380CC4-5D6E-409C-BE32-E72D297353CC}">
              <c16:uniqueId val="{00000000-76F0-48E9-8B07-92B0DB2976B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21.09</c:v>
                </c:pt>
                <c:pt idx="1">
                  <c:v>21.16</c:v>
                </c:pt>
                <c:pt idx="2">
                  <c:v>15.95</c:v>
                </c:pt>
                <c:pt idx="3">
                  <c:v>15.85</c:v>
                </c:pt>
                <c:pt idx="4">
                  <c:v>12.7</c:v>
                </c:pt>
              </c:numCache>
            </c:numRef>
          </c:val>
          <c:smooth val="0"/>
          <c:extLst>
            <c:ext xmlns:c16="http://schemas.microsoft.com/office/drawing/2014/chart" uri="{C3380CC4-5D6E-409C-BE32-E72D297353CC}">
              <c16:uniqueId val="{00000001-76F0-48E9-8B07-92B0DB2976B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7A-4906-A30C-E109B379A4A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27A-4906-A30C-E109B379A4A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C2-4D90-8DE7-D7EC0B09F7E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92.92</c:v>
                </c:pt>
                <c:pt idx="1">
                  <c:v>86.54</c:v>
                </c:pt>
                <c:pt idx="2">
                  <c:v>73.180000000000007</c:v>
                </c:pt>
                <c:pt idx="3">
                  <c:v>53.44</c:v>
                </c:pt>
                <c:pt idx="4">
                  <c:v>43.71</c:v>
                </c:pt>
              </c:numCache>
            </c:numRef>
          </c:val>
          <c:smooth val="0"/>
          <c:extLst>
            <c:ext xmlns:c16="http://schemas.microsoft.com/office/drawing/2014/chart" uri="{C3380CC4-5D6E-409C-BE32-E72D297353CC}">
              <c16:uniqueId val="{00000001-BBC2-4D90-8DE7-D7EC0B09F7E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116.67</c:v>
                </c:pt>
                <c:pt idx="1">
                  <c:v>125.51</c:v>
                </c:pt>
                <c:pt idx="2">
                  <c:v>135.36000000000001</c:v>
                </c:pt>
                <c:pt idx="3">
                  <c:v>139.58000000000001</c:v>
                </c:pt>
                <c:pt idx="4">
                  <c:v>141.57</c:v>
                </c:pt>
              </c:numCache>
            </c:numRef>
          </c:val>
          <c:extLst>
            <c:ext xmlns:c16="http://schemas.microsoft.com/office/drawing/2014/chart" uri="{C3380CC4-5D6E-409C-BE32-E72D297353CC}">
              <c16:uniqueId val="{00000000-058D-4C13-8F1C-FB43F745176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50.66</c:v>
                </c:pt>
                <c:pt idx="1">
                  <c:v>62.25</c:v>
                </c:pt>
                <c:pt idx="2">
                  <c:v>52.32</c:v>
                </c:pt>
                <c:pt idx="3">
                  <c:v>47.03</c:v>
                </c:pt>
                <c:pt idx="4">
                  <c:v>40.67</c:v>
                </c:pt>
              </c:numCache>
            </c:numRef>
          </c:val>
          <c:smooth val="0"/>
          <c:extLst>
            <c:ext xmlns:c16="http://schemas.microsoft.com/office/drawing/2014/chart" uri="{C3380CC4-5D6E-409C-BE32-E72D297353CC}">
              <c16:uniqueId val="{00000001-058D-4C13-8F1C-FB43F745176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312.95999999999998</c:v>
                </c:pt>
                <c:pt idx="1">
                  <c:v>337.19</c:v>
                </c:pt>
                <c:pt idx="2">
                  <c:v>420.47</c:v>
                </c:pt>
                <c:pt idx="3">
                  <c:v>374.14</c:v>
                </c:pt>
                <c:pt idx="4">
                  <c:v>325.99</c:v>
                </c:pt>
              </c:numCache>
            </c:numRef>
          </c:val>
          <c:extLst>
            <c:ext xmlns:c16="http://schemas.microsoft.com/office/drawing/2014/chart" uri="{C3380CC4-5D6E-409C-BE32-E72D297353CC}">
              <c16:uniqueId val="{00000000-06D1-4DAE-9B57-1DAE498D2F7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c:ext xmlns:c16="http://schemas.microsoft.com/office/drawing/2014/chart" uri="{C3380CC4-5D6E-409C-BE32-E72D297353CC}">
              <c16:uniqueId val="{00000001-06D1-4DAE-9B57-1DAE498D2F7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100</c:v>
                </c:pt>
                <c:pt idx="1">
                  <c:v>100</c:v>
                </c:pt>
                <c:pt idx="2">
                  <c:v>100</c:v>
                </c:pt>
                <c:pt idx="3">
                  <c:v>99.86</c:v>
                </c:pt>
                <c:pt idx="4">
                  <c:v>98.13</c:v>
                </c:pt>
              </c:numCache>
            </c:numRef>
          </c:val>
          <c:extLst>
            <c:ext xmlns:c16="http://schemas.microsoft.com/office/drawing/2014/chart" uri="{C3380CC4-5D6E-409C-BE32-E72D297353CC}">
              <c16:uniqueId val="{00000000-58EC-464B-8700-87B9AA32643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c:ext xmlns:c16="http://schemas.microsoft.com/office/drawing/2014/chart" uri="{C3380CC4-5D6E-409C-BE32-E72D297353CC}">
              <c16:uniqueId val="{00000001-58EC-464B-8700-87B9AA32643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151.56</c:v>
                </c:pt>
                <c:pt idx="1">
                  <c:v>154.12</c:v>
                </c:pt>
                <c:pt idx="2">
                  <c:v>152</c:v>
                </c:pt>
                <c:pt idx="3">
                  <c:v>150</c:v>
                </c:pt>
                <c:pt idx="4">
                  <c:v>150</c:v>
                </c:pt>
              </c:numCache>
            </c:numRef>
          </c:val>
          <c:extLst>
            <c:ext xmlns:c16="http://schemas.microsoft.com/office/drawing/2014/chart" uri="{C3380CC4-5D6E-409C-BE32-E72D297353CC}">
              <c16:uniqueId val="{00000000-C6AA-487E-A91B-C2A191FAC2F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c:ext xmlns:c16="http://schemas.microsoft.com/office/drawing/2014/chart" uri="{C3380CC4-5D6E-409C-BE32-E72D297353CC}">
              <c16:uniqueId val="{00000001-C6AA-487E-A91B-C2A191FAC2F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亀山市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49564</v>
      </c>
      <c r="AM8" s="51"/>
      <c r="AN8" s="51"/>
      <c r="AO8" s="51"/>
      <c r="AP8" s="51"/>
      <c r="AQ8" s="51"/>
      <c r="AR8" s="51"/>
      <c r="AS8" s="51"/>
      <c r="AT8" s="46">
        <f>データ!T6</f>
        <v>191.04</v>
      </c>
      <c r="AU8" s="46"/>
      <c r="AV8" s="46"/>
      <c r="AW8" s="46"/>
      <c r="AX8" s="46"/>
      <c r="AY8" s="46"/>
      <c r="AZ8" s="46"/>
      <c r="BA8" s="46"/>
      <c r="BB8" s="46">
        <f>データ!U6</f>
        <v>259.44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51.58</v>
      </c>
      <c r="J10" s="46"/>
      <c r="K10" s="46"/>
      <c r="L10" s="46"/>
      <c r="M10" s="46"/>
      <c r="N10" s="46"/>
      <c r="O10" s="46"/>
      <c r="P10" s="46">
        <f>データ!P6</f>
        <v>60.21</v>
      </c>
      <c r="Q10" s="46"/>
      <c r="R10" s="46"/>
      <c r="S10" s="46"/>
      <c r="T10" s="46"/>
      <c r="U10" s="46"/>
      <c r="V10" s="46"/>
      <c r="W10" s="46">
        <f>データ!Q6</f>
        <v>82.88</v>
      </c>
      <c r="X10" s="46"/>
      <c r="Y10" s="46"/>
      <c r="Z10" s="46"/>
      <c r="AA10" s="46"/>
      <c r="AB10" s="46"/>
      <c r="AC10" s="46"/>
      <c r="AD10" s="51">
        <f>データ!R6</f>
        <v>2470</v>
      </c>
      <c r="AE10" s="51"/>
      <c r="AF10" s="51"/>
      <c r="AG10" s="51"/>
      <c r="AH10" s="51"/>
      <c r="AI10" s="51"/>
      <c r="AJ10" s="51"/>
      <c r="AK10" s="2"/>
      <c r="AL10" s="51">
        <f>データ!V6</f>
        <v>29824</v>
      </c>
      <c r="AM10" s="51"/>
      <c r="AN10" s="51"/>
      <c r="AO10" s="51"/>
      <c r="AP10" s="51"/>
      <c r="AQ10" s="51"/>
      <c r="AR10" s="51"/>
      <c r="AS10" s="51"/>
      <c r="AT10" s="46">
        <f>データ!W6</f>
        <v>9.61</v>
      </c>
      <c r="AU10" s="46"/>
      <c r="AV10" s="46"/>
      <c r="AW10" s="46"/>
      <c r="AX10" s="46"/>
      <c r="AY10" s="46"/>
      <c r="AZ10" s="46"/>
      <c r="BA10" s="46"/>
      <c r="BB10" s="46">
        <f>データ!X6</f>
        <v>3103.43</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117</v>
      </c>
      <c r="BM16" s="91"/>
      <c r="BN16" s="91"/>
      <c r="BO16" s="91"/>
      <c r="BP16" s="91"/>
      <c r="BQ16" s="91"/>
      <c r="BR16" s="91"/>
      <c r="BS16" s="91"/>
      <c r="BT16" s="91"/>
      <c r="BU16" s="91"/>
      <c r="BV16" s="91"/>
      <c r="BW16" s="91"/>
      <c r="BX16" s="91"/>
      <c r="BY16" s="91"/>
      <c r="BZ16" s="9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0"/>
      <c r="BM34" s="91"/>
      <c r="BN34" s="91"/>
      <c r="BO34" s="91"/>
      <c r="BP34" s="91"/>
      <c r="BQ34" s="91"/>
      <c r="BR34" s="91"/>
      <c r="BS34" s="91"/>
      <c r="BT34" s="91"/>
      <c r="BU34" s="91"/>
      <c r="BV34" s="91"/>
      <c r="BW34" s="91"/>
      <c r="BX34" s="91"/>
      <c r="BY34" s="91"/>
      <c r="BZ34" s="9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0"/>
      <c r="BM35" s="91"/>
      <c r="BN35" s="91"/>
      <c r="BO35" s="91"/>
      <c r="BP35" s="91"/>
      <c r="BQ35" s="91"/>
      <c r="BR35" s="91"/>
      <c r="BS35" s="91"/>
      <c r="BT35" s="91"/>
      <c r="BU35" s="91"/>
      <c r="BV35" s="91"/>
      <c r="BW35" s="91"/>
      <c r="BX35" s="91"/>
      <c r="BY35" s="91"/>
      <c r="BZ35" s="9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3"/>
      <c r="BM44" s="94"/>
      <c r="BN44" s="94"/>
      <c r="BO44" s="94"/>
      <c r="BP44" s="94"/>
      <c r="BQ44" s="94"/>
      <c r="BR44" s="94"/>
      <c r="BS44" s="94"/>
      <c r="BT44" s="94"/>
      <c r="BU44" s="94"/>
      <c r="BV44" s="94"/>
      <c r="BW44" s="94"/>
      <c r="BX44" s="94"/>
      <c r="BY44" s="94"/>
      <c r="BZ44" s="9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115</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116</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pbz0TkLGAot0CfWHVRjBovl1hm1Kbfy4usz1GNbASMazk0S5DE3GlwSia78GFpvZhUMXoZp+2CW3YYJEF3dytQ==" saltValue="CeQnAeCMq8gIR/KI50d4C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242101</v>
      </c>
      <c r="D6" s="33">
        <f t="shared" si="3"/>
        <v>46</v>
      </c>
      <c r="E6" s="33">
        <f t="shared" si="3"/>
        <v>17</v>
      </c>
      <c r="F6" s="33">
        <f t="shared" si="3"/>
        <v>1</v>
      </c>
      <c r="G6" s="33">
        <f t="shared" si="3"/>
        <v>0</v>
      </c>
      <c r="H6" s="33" t="str">
        <f t="shared" si="3"/>
        <v>三重県　亀山市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51.58</v>
      </c>
      <c r="P6" s="34">
        <f t="shared" si="3"/>
        <v>60.21</v>
      </c>
      <c r="Q6" s="34">
        <f t="shared" si="3"/>
        <v>82.88</v>
      </c>
      <c r="R6" s="34">
        <f t="shared" si="3"/>
        <v>2470</v>
      </c>
      <c r="S6" s="34">
        <f t="shared" si="3"/>
        <v>49564</v>
      </c>
      <c r="T6" s="34">
        <f t="shared" si="3"/>
        <v>191.04</v>
      </c>
      <c r="U6" s="34">
        <f t="shared" si="3"/>
        <v>259.44</v>
      </c>
      <c r="V6" s="34">
        <f t="shared" si="3"/>
        <v>29824</v>
      </c>
      <c r="W6" s="34">
        <f t="shared" si="3"/>
        <v>9.61</v>
      </c>
      <c r="X6" s="34">
        <f t="shared" si="3"/>
        <v>3103.43</v>
      </c>
      <c r="Y6" s="35">
        <f>IF(Y7="",NA(),Y7)</f>
        <v>101.51</v>
      </c>
      <c r="Z6" s="35">
        <f t="shared" ref="Z6:AH6" si="4">IF(Z7="",NA(),Z7)</f>
        <v>102.92</v>
      </c>
      <c r="AA6" s="35">
        <f t="shared" si="4"/>
        <v>103.95</v>
      </c>
      <c r="AB6" s="35">
        <f t="shared" si="4"/>
        <v>102.5</v>
      </c>
      <c r="AC6" s="35">
        <f t="shared" si="4"/>
        <v>104.12</v>
      </c>
      <c r="AD6" s="35">
        <f t="shared" si="4"/>
        <v>106.85</v>
      </c>
      <c r="AE6" s="35">
        <f t="shared" si="4"/>
        <v>108.11</v>
      </c>
      <c r="AF6" s="35">
        <f t="shared" si="4"/>
        <v>104.14</v>
      </c>
      <c r="AG6" s="35">
        <f t="shared" si="4"/>
        <v>106.57</v>
      </c>
      <c r="AH6" s="35">
        <f t="shared" si="4"/>
        <v>107.21</v>
      </c>
      <c r="AI6" s="34" t="str">
        <f>IF(AI7="","",IF(AI7="-","【-】","【"&amp;SUBSTITUTE(TEXT(AI7,"#,##0.00"),"-","△")&amp;"】"))</f>
        <v>【106.67】</v>
      </c>
      <c r="AJ6" s="34">
        <f>IF(AJ7="",NA(),AJ7)</f>
        <v>0</v>
      </c>
      <c r="AK6" s="34">
        <f t="shared" ref="AK6:AS6" si="5">IF(AK7="",NA(),AK7)</f>
        <v>0</v>
      </c>
      <c r="AL6" s="34">
        <f t="shared" si="5"/>
        <v>0</v>
      </c>
      <c r="AM6" s="34">
        <f t="shared" si="5"/>
        <v>0</v>
      </c>
      <c r="AN6" s="34">
        <f t="shared" si="5"/>
        <v>0</v>
      </c>
      <c r="AO6" s="35">
        <f t="shared" si="5"/>
        <v>92.92</v>
      </c>
      <c r="AP6" s="35">
        <f t="shared" si="5"/>
        <v>86.54</v>
      </c>
      <c r="AQ6" s="35">
        <f t="shared" si="5"/>
        <v>73.180000000000007</v>
      </c>
      <c r="AR6" s="35">
        <f t="shared" si="5"/>
        <v>53.44</v>
      </c>
      <c r="AS6" s="35">
        <f t="shared" si="5"/>
        <v>43.71</v>
      </c>
      <c r="AT6" s="34" t="str">
        <f>IF(AT7="","",IF(AT7="-","【-】","【"&amp;SUBSTITUTE(TEXT(AT7,"#,##0.00"),"-","△")&amp;"】"))</f>
        <v>【3.64】</v>
      </c>
      <c r="AU6" s="35">
        <f>IF(AU7="",NA(),AU7)</f>
        <v>116.67</v>
      </c>
      <c r="AV6" s="35">
        <f t="shared" ref="AV6:BD6" si="6">IF(AV7="",NA(),AV7)</f>
        <v>125.51</v>
      </c>
      <c r="AW6" s="35">
        <f t="shared" si="6"/>
        <v>135.36000000000001</v>
      </c>
      <c r="AX6" s="35">
        <f t="shared" si="6"/>
        <v>139.58000000000001</v>
      </c>
      <c r="AY6" s="35">
        <f t="shared" si="6"/>
        <v>141.57</v>
      </c>
      <c r="AZ6" s="35">
        <f t="shared" si="6"/>
        <v>50.66</v>
      </c>
      <c r="BA6" s="35">
        <f t="shared" si="6"/>
        <v>62.25</v>
      </c>
      <c r="BB6" s="35">
        <f t="shared" si="6"/>
        <v>52.32</v>
      </c>
      <c r="BC6" s="35">
        <f t="shared" si="6"/>
        <v>47.03</v>
      </c>
      <c r="BD6" s="35">
        <f t="shared" si="6"/>
        <v>40.67</v>
      </c>
      <c r="BE6" s="34" t="str">
        <f>IF(BE7="","",IF(BE7="-","【-】","【"&amp;SUBSTITUTE(TEXT(BE7,"#,##0.00"),"-","△")&amp;"】"))</f>
        <v>【67.52】</v>
      </c>
      <c r="BF6" s="35">
        <f>IF(BF7="",NA(),BF7)</f>
        <v>312.95999999999998</v>
      </c>
      <c r="BG6" s="35">
        <f t="shared" ref="BG6:BO6" si="7">IF(BG7="",NA(),BG7)</f>
        <v>337.19</v>
      </c>
      <c r="BH6" s="35">
        <f t="shared" si="7"/>
        <v>420.47</v>
      </c>
      <c r="BI6" s="35">
        <f t="shared" si="7"/>
        <v>374.14</v>
      </c>
      <c r="BJ6" s="35">
        <f t="shared" si="7"/>
        <v>325.99</v>
      </c>
      <c r="BK6" s="35">
        <f t="shared" si="7"/>
        <v>1111.31</v>
      </c>
      <c r="BL6" s="35">
        <f t="shared" si="7"/>
        <v>966.33</v>
      </c>
      <c r="BM6" s="35">
        <f t="shared" si="7"/>
        <v>958.81</v>
      </c>
      <c r="BN6" s="35">
        <f t="shared" si="7"/>
        <v>1001.3</v>
      </c>
      <c r="BO6" s="35">
        <f t="shared" si="7"/>
        <v>1050.51</v>
      </c>
      <c r="BP6" s="34" t="str">
        <f>IF(BP7="","",IF(BP7="-","【-】","【"&amp;SUBSTITUTE(TEXT(BP7,"#,##0.00"),"-","△")&amp;"】"))</f>
        <v>【705.21】</v>
      </c>
      <c r="BQ6" s="35">
        <f>IF(BQ7="",NA(),BQ7)</f>
        <v>100</v>
      </c>
      <c r="BR6" s="35">
        <f t="shared" ref="BR6:BZ6" si="8">IF(BR7="",NA(),BR7)</f>
        <v>100</v>
      </c>
      <c r="BS6" s="35">
        <f t="shared" si="8"/>
        <v>100</v>
      </c>
      <c r="BT6" s="35">
        <f t="shared" si="8"/>
        <v>99.86</v>
      </c>
      <c r="BU6" s="35">
        <f t="shared" si="8"/>
        <v>98.13</v>
      </c>
      <c r="BV6" s="35">
        <f t="shared" si="8"/>
        <v>75.540000000000006</v>
      </c>
      <c r="BW6" s="35">
        <f t="shared" si="8"/>
        <v>81.739999999999995</v>
      </c>
      <c r="BX6" s="35">
        <f t="shared" si="8"/>
        <v>82.88</v>
      </c>
      <c r="BY6" s="35">
        <f t="shared" si="8"/>
        <v>81.88</v>
      </c>
      <c r="BZ6" s="35">
        <f t="shared" si="8"/>
        <v>82.65</v>
      </c>
      <c r="CA6" s="34" t="str">
        <f>IF(CA7="","",IF(CA7="-","【-】","【"&amp;SUBSTITUTE(TEXT(CA7,"#,##0.00"),"-","△")&amp;"】"))</f>
        <v>【98.96】</v>
      </c>
      <c r="CB6" s="35">
        <f>IF(CB7="",NA(),CB7)</f>
        <v>151.56</v>
      </c>
      <c r="CC6" s="35">
        <f t="shared" ref="CC6:CK6" si="9">IF(CC7="",NA(),CC7)</f>
        <v>154.12</v>
      </c>
      <c r="CD6" s="35">
        <f t="shared" si="9"/>
        <v>152</v>
      </c>
      <c r="CE6" s="35">
        <f t="shared" si="9"/>
        <v>150</v>
      </c>
      <c r="CF6" s="35">
        <f t="shared" si="9"/>
        <v>150</v>
      </c>
      <c r="CG6" s="35">
        <f t="shared" si="9"/>
        <v>207.96</v>
      </c>
      <c r="CH6" s="35">
        <f t="shared" si="9"/>
        <v>194.31</v>
      </c>
      <c r="CI6" s="35">
        <f t="shared" si="9"/>
        <v>190.99</v>
      </c>
      <c r="CJ6" s="35">
        <f t="shared" si="9"/>
        <v>187.55</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53.51</v>
      </c>
      <c r="CS6" s="35">
        <f t="shared" si="10"/>
        <v>53.5</v>
      </c>
      <c r="CT6" s="35">
        <f t="shared" si="10"/>
        <v>52.58</v>
      </c>
      <c r="CU6" s="35">
        <f t="shared" si="10"/>
        <v>50.94</v>
      </c>
      <c r="CV6" s="35">
        <f t="shared" si="10"/>
        <v>50.53</v>
      </c>
      <c r="CW6" s="34" t="str">
        <f>IF(CW7="","",IF(CW7="-","【-】","【"&amp;SUBSTITUTE(TEXT(CW7,"#,##0.00"),"-","△")&amp;"】"))</f>
        <v>【59.57】</v>
      </c>
      <c r="CX6" s="35">
        <f>IF(CX7="",NA(),CX7)</f>
        <v>77.2</v>
      </c>
      <c r="CY6" s="35">
        <f t="shared" ref="CY6:DG6" si="11">IF(CY7="",NA(),CY7)</f>
        <v>76.84</v>
      </c>
      <c r="CZ6" s="35">
        <f t="shared" si="11"/>
        <v>76.75</v>
      </c>
      <c r="DA6" s="35">
        <f t="shared" si="11"/>
        <v>76.06</v>
      </c>
      <c r="DB6" s="35">
        <f t="shared" si="11"/>
        <v>76.989999999999995</v>
      </c>
      <c r="DC6" s="35">
        <f t="shared" si="11"/>
        <v>83.91</v>
      </c>
      <c r="DD6" s="35">
        <f t="shared" si="11"/>
        <v>83.51</v>
      </c>
      <c r="DE6" s="35">
        <f t="shared" si="11"/>
        <v>83.02</v>
      </c>
      <c r="DF6" s="35">
        <f t="shared" si="11"/>
        <v>82.55</v>
      </c>
      <c r="DG6" s="35">
        <f t="shared" si="11"/>
        <v>82.08</v>
      </c>
      <c r="DH6" s="34" t="str">
        <f>IF(DH7="","",IF(DH7="-","【-】","【"&amp;SUBSTITUTE(TEXT(DH7,"#,##0.00"),"-","△")&amp;"】"))</f>
        <v>【95.57】</v>
      </c>
      <c r="DI6" s="35">
        <f>IF(DI7="",NA(),DI7)</f>
        <v>4.6100000000000003</v>
      </c>
      <c r="DJ6" s="35">
        <f t="shared" ref="DJ6:DR6" si="12">IF(DJ7="",NA(),DJ7)</f>
        <v>6.79</v>
      </c>
      <c r="DK6" s="35">
        <f t="shared" si="12"/>
        <v>8.93</v>
      </c>
      <c r="DL6" s="35">
        <f t="shared" si="12"/>
        <v>10.75</v>
      </c>
      <c r="DM6" s="35">
        <f t="shared" si="12"/>
        <v>12.67</v>
      </c>
      <c r="DN6" s="35">
        <f t="shared" si="12"/>
        <v>21.09</v>
      </c>
      <c r="DO6" s="35">
        <f t="shared" si="12"/>
        <v>21.16</v>
      </c>
      <c r="DP6" s="35">
        <f t="shared" si="12"/>
        <v>15.95</v>
      </c>
      <c r="DQ6" s="35">
        <f t="shared" si="12"/>
        <v>15.85</v>
      </c>
      <c r="DR6" s="35">
        <f t="shared" si="12"/>
        <v>12.7</v>
      </c>
      <c r="DS6" s="34" t="str">
        <f>IF(DS7="","",IF(DS7="-","【-】","【"&amp;SUBSTITUTE(TEXT(DS7,"#,##0.00"),"-","△")&amp;"】"))</f>
        <v>【36.52】</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【5.72】</v>
      </c>
      <c r="EE6" s="34">
        <f>IF(EE7="",NA(),EE7)</f>
        <v>0</v>
      </c>
      <c r="EF6" s="34">
        <f t="shared" ref="EF6:EN6" si="14">IF(EF7="",NA(),EF7)</f>
        <v>0</v>
      </c>
      <c r="EG6" s="34">
        <f t="shared" si="14"/>
        <v>0</v>
      </c>
      <c r="EH6" s="34">
        <f t="shared" si="14"/>
        <v>0</v>
      </c>
      <c r="EI6" s="34">
        <f t="shared" si="14"/>
        <v>0</v>
      </c>
      <c r="EJ6" s="35">
        <f t="shared" si="14"/>
        <v>0.15</v>
      </c>
      <c r="EK6" s="35">
        <f t="shared" si="14"/>
        <v>0.16</v>
      </c>
      <c r="EL6" s="35">
        <f t="shared" si="14"/>
        <v>0.13</v>
      </c>
      <c r="EM6" s="35">
        <f t="shared" si="14"/>
        <v>0.15</v>
      </c>
      <c r="EN6" s="35">
        <f t="shared" si="14"/>
        <v>1.65</v>
      </c>
      <c r="EO6" s="34" t="str">
        <f>IF(EO7="","",IF(EO7="-","【-】","【"&amp;SUBSTITUTE(TEXT(EO7,"#,##0.00"),"-","△")&amp;"】"))</f>
        <v>【0.30】</v>
      </c>
    </row>
    <row r="7" spans="1:148" s="36" customFormat="1" x14ac:dyDescent="0.15">
      <c r="A7" s="28"/>
      <c r="B7" s="37">
        <v>2020</v>
      </c>
      <c r="C7" s="37">
        <v>242101</v>
      </c>
      <c r="D7" s="37">
        <v>46</v>
      </c>
      <c r="E7" s="37">
        <v>17</v>
      </c>
      <c r="F7" s="37">
        <v>1</v>
      </c>
      <c r="G7" s="37">
        <v>0</v>
      </c>
      <c r="H7" s="37" t="s">
        <v>96</v>
      </c>
      <c r="I7" s="37" t="s">
        <v>97</v>
      </c>
      <c r="J7" s="37" t="s">
        <v>98</v>
      </c>
      <c r="K7" s="37" t="s">
        <v>99</v>
      </c>
      <c r="L7" s="37" t="s">
        <v>100</v>
      </c>
      <c r="M7" s="37" t="s">
        <v>101</v>
      </c>
      <c r="N7" s="38" t="s">
        <v>102</v>
      </c>
      <c r="O7" s="38">
        <v>51.58</v>
      </c>
      <c r="P7" s="38">
        <v>60.21</v>
      </c>
      <c r="Q7" s="38">
        <v>82.88</v>
      </c>
      <c r="R7" s="38">
        <v>2470</v>
      </c>
      <c r="S7" s="38">
        <v>49564</v>
      </c>
      <c r="T7" s="38">
        <v>191.04</v>
      </c>
      <c r="U7" s="38">
        <v>259.44</v>
      </c>
      <c r="V7" s="38">
        <v>29824</v>
      </c>
      <c r="W7" s="38">
        <v>9.61</v>
      </c>
      <c r="X7" s="38">
        <v>3103.43</v>
      </c>
      <c r="Y7" s="38">
        <v>101.51</v>
      </c>
      <c r="Z7" s="38">
        <v>102.92</v>
      </c>
      <c r="AA7" s="38">
        <v>103.95</v>
      </c>
      <c r="AB7" s="38">
        <v>102.5</v>
      </c>
      <c r="AC7" s="38">
        <v>104.12</v>
      </c>
      <c r="AD7" s="38">
        <v>106.85</v>
      </c>
      <c r="AE7" s="38">
        <v>108.11</v>
      </c>
      <c r="AF7" s="38">
        <v>104.14</v>
      </c>
      <c r="AG7" s="38">
        <v>106.57</v>
      </c>
      <c r="AH7" s="38">
        <v>107.21</v>
      </c>
      <c r="AI7" s="38">
        <v>106.67</v>
      </c>
      <c r="AJ7" s="38">
        <v>0</v>
      </c>
      <c r="AK7" s="38">
        <v>0</v>
      </c>
      <c r="AL7" s="38">
        <v>0</v>
      </c>
      <c r="AM7" s="38">
        <v>0</v>
      </c>
      <c r="AN7" s="38">
        <v>0</v>
      </c>
      <c r="AO7" s="38">
        <v>92.92</v>
      </c>
      <c r="AP7" s="38">
        <v>86.54</v>
      </c>
      <c r="AQ7" s="38">
        <v>73.180000000000007</v>
      </c>
      <c r="AR7" s="38">
        <v>53.44</v>
      </c>
      <c r="AS7" s="38">
        <v>43.71</v>
      </c>
      <c r="AT7" s="38">
        <v>3.64</v>
      </c>
      <c r="AU7" s="38">
        <v>116.67</v>
      </c>
      <c r="AV7" s="38">
        <v>125.51</v>
      </c>
      <c r="AW7" s="38">
        <v>135.36000000000001</v>
      </c>
      <c r="AX7" s="38">
        <v>139.58000000000001</v>
      </c>
      <c r="AY7" s="38">
        <v>141.57</v>
      </c>
      <c r="AZ7" s="38">
        <v>50.66</v>
      </c>
      <c r="BA7" s="38">
        <v>62.25</v>
      </c>
      <c r="BB7" s="38">
        <v>52.32</v>
      </c>
      <c r="BC7" s="38">
        <v>47.03</v>
      </c>
      <c r="BD7" s="38">
        <v>40.67</v>
      </c>
      <c r="BE7" s="38">
        <v>67.52</v>
      </c>
      <c r="BF7" s="38">
        <v>312.95999999999998</v>
      </c>
      <c r="BG7" s="38">
        <v>337.19</v>
      </c>
      <c r="BH7" s="38">
        <v>420.47</v>
      </c>
      <c r="BI7" s="38">
        <v>374.14</v>
      </c>
      <c r="BJ7" s="38">
        <v>325.99</v>
      </c>
      <c r="BK7" s="38">
        <v>1111.31</v>
      </c>
      <c r="BL7" s="38">
        <v>966.33</v>
      </c>
      <c r="BM7" s="38">
        <v>958.81</v>
      </c>
      <c r="BN7" s="38">
        <v>1001.3</v>
      </c>
      <c r="BO7" s="38">
        <v>1050.51</v>
      </c>
      <c r="BP7" s="38">
        <v>705.21</v>
      </c>
      <c r="BQ7" s="38">
        <v>100</v>
      </c>
      <c r="BR7" s="38">
        <v>100</v>
      </c>
      <c r="BS7" s="38">
        <v>100</v>
      </c>
      <c r="BT7" s="38">
        <v>99.86</v>
      </c>
      <c r="BU7" s="38">
        <v>98.13</v>
      </c>
      <c r="BV7" s="38">
        <v>75.540000000000006</v>
      </c>
      <c r="BW7" s="38">
        <v>81.739999999999995</v>
      </c>
      <c r="BX7" s="38">
        <v>82.88</v>
      </c>
      <c r="BY7" s="38">
        <v>81.88</v>
      </c>
      <c r="BZ7" s="38">
        <v>82.65</v>
      </c>
      <c r="CA7" s="38">
        <v>98.96</v>
      </c>
      <c r="CB7" s="38">
        <v>151.56</v>
      </c>
      <c r="CC7" s="38">
        <v>154.12</v>
      </c>
      <c r="CD7" s="38">
        <v>152</v>
      </c>
      <c r="CE7" s="38">
        <v>150</v>
      </c>
      <c r="CF7" s="38">
        <v>150</v>
      </c>
      <c r="CG7" s="38">
        <v>207.96</v>
      </c>
      <c r="CH7" s="38">
        <v>194.31</v>
      </c>
      <c r="CI7" s="38">
        <v>190.99</v>
      </c>
      <c r="CJ7" s="38">
        <v>187.55</v>
      </c>
      <c r="CK7" s="38">
        <v>186.3</v>
      </c>
      <c r="CL7" s="38">
        <v>134.52000000000001</v>
      </c>
      <c r="CM7" s="38" t="s">
        <v>102</v>
      </c>
      <c r="CN7" s="38" t="s">
        <v>102</v>
      </c>
      <c r="CO7" s="38" t="s">
        <v>102</v>
      </c>
      <c r="CP7" s="38" t="s">
        <v>102</v>
      </c>
      <c r="CQ7" s="38" t="s">
        <v>102</v>
      </c>
      <c r="CR7" s="38">
        <v>53.51</v>
      </c>
      <c r="CS7" s="38">
        <v>53.5</v>
      </c>
      <c r="CT7" s="38">
        <v>52.58</v>
      </c>
      <c r="CU7" s="38">
        <v>50.94</v>
      </c>
      <c r="CV7" s="38">
        <v>50.53</v>
      </c>
      <c r="CW7" s="38">
        <v>59.57</v>
      </c>
      <c r="CX7" s="38">
        <v>77.2</v>
      </c>
      <c r="CY7" s="38">
        <v>76.84</v>
      </c>
      <c r="CZ7" s="38">
        <v>76.75</v>
      </c>
      <c r="DA7" s="38">
        <v>76.06</v>
      </c>
      <c r="DB7" s="38">
        <v>76.989999999999995</v>
      </c>
      <c r="DC7" s="38">
        <v>83.91</v>
      </c>
      <c r="DD7" s="38">
        <v>83.51</v>
      </c>
      <c r="DE7" s="38">
        <v>83.02</v>
      </c>
      <c r="DF7" s="38">
        <v>82.55</v>
      </c>
      <c r="DG7" s="38">
        <v>82.08</v>
      </c>
      <c r="DH7" s="38">
        <v>95.57</v>
      </c>
      <c r="DI7" s="38">
        <v>4.6100000000000003</v>
      </c>
      <c r="DJ7" s="38">
        <v>6.79</v>
      </c>
      <c r="DK7" s="38">
        <v>8.93</v>
      </c>
      <c r="DL7" s="38">
        <v>10.75</v>
      </c>
      <c r="DM7" s="38">
        <v>12.67</v>
      </c>
      <c r="DN7" s="38">
        <v>21.09</v>
      </c>
      <c r="DO7" s="38">
        <v>21.16</v>
      </c>
      <c r="DP7" s="38">
        <v>15.95</v>
      </c>
      <c r="DQ7" s="38">
        <v>15.85</v>
      </c>
      <c r="DR7" s="38">
        <v>12.7</v>
      </c>
      <c r="DS7" s="38">
        <v>36.520000000000003</v>
      </c>
      <c r="DT7" s="38">
        <v>0</v>
      </c>
      <c r="DU7" s="38">
        <v>0</v>
      </c>
      <c r="DV7" s="38">
        <v>0</v>
      </c>
      <c r="DW7" s="38">
        <v>0</v>
      </c>
      <c r="DX7" s="38">
        <v>0</v>
      </c>
      <c r="DY7" s="38">
        <v>0</v>
      </c>
      <c r="DZ7" s="38">
        <v>0</v>
      </c>
      <c r="EA7" s="38">
        <v>0</v>
      </c>
      <c r="EB7" s="38">
        <v>0</v>
      </c>
      <c r="EC7" s="38">
        <v>0</v>
      </c>
      <c r="ED7" s="38">
        <v>5.72</v>
      </c>
      <c r="EE7" s="38">
        <v>0</v>
      </c>
      <c r="EF7" s="38">
        <v>0</v>
      </c>
      <c r="EG7" s="38">
        <v>0</v>
      </c>
      <c r="EH7" s="38">
        <v>0</v>
      </c>
      <c r="EI7" s="38">
        <v>0</v>
      </c>
      <c r="EJ7" s="38">
        <v>0.15</v>
      </c>
      <c r="EK7" s="38">
        <v>0.16</v>
      </c>
      <c r="EL7" s="38">
        <v>0.13</v>
      </c>
      <c r="EM7" s="38">
        <v>0.15</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2022-01-14T01:56:39Z</cp:lastPrinted>
  <dcterms:created xsi:type="dcterms:W3CDTF">2021-12-03T07:14:33Z</dcterms:created>
  <dcterms:modified xsi:type="dcterms:W3CDTF">2022-01-14T01:57:10Z</dcterms:modified>
  <cp:category/>
</cp:coreProperties>
</file>