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1\Desktop\1.28〆 R2経営比較分析表\"/>
    </mc:Choice>
  </mc:AlternateContent>
  <workbookProtection workbookAlgorithmName="SHA-512" workbookHashValue="cHigRgPlGtoBodcwb9ke+gBWtDQ3M7aJXi8qMI0MasIk/cY/0GGzHvacZQG+Uscimiu0r+6Frjwex/luS9FJeA==" workbookSaltValue="5N8yH98uSU3OnpsmhgP9pQ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<sst xmlns="http://schemas.openxmlformats.org/spreadsheetml/2006/main" count="228" uniqueCount="115">
  <si>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</si>
  <si>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</si>
  <si>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</si>
  <si>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</si>
  <si>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</si>
  <si>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</si>
  <si>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</si>
  <si>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</si>
  <si>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</si>
  <si>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</si>
  <si>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</si>
  <si>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</si>
  <si>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</si>
  <si>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</si>
  <si>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</si>
  <si>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</si>
  <si>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</si>
  <si>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</si>
  <si>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</si>
  <si>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</si>
  <si>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</si>
  <si>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</si>
  <si>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</si>
  <si>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</si>
  <si>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</si>
  <si>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</si>
  <si>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</si>
  <si>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</si>
  <si>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</si>
  <si>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</si>
  <si>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</si>
  <si>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</si>
  <si>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</si>
  <si>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</si>
  <si>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</si>
  <si>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</si>
  <si>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</si>
  <si>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</si>
  <si>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</si>
  <si>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</si>
  <si>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</si>
  <si>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</si>
  <si>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</si>
  <si>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</si>
  <si>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</si>
  <si>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</si>
  <si>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</si>
  <si>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</si>
  <si>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</si>
  <si>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</si>
  <si>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</si>
  <si>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</si>
  <si>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</si>
  <si>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</si>
  <si>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</si>
  <si>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</si>
  <si>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</si>
  <si>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</si>
  <si>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</si>
  <si>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</si>
  <si>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</si>
  <si>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</si>
  <si>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</si>
  <si>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</si>
  <si>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</si>
  <si>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</si>
  <si>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</si>
  <si>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</si>
  <si>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</si>
  <si>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</si>
  <si>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</si>
  <si>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</si>
  <si>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</si>
  <si>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</si>
  <si>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</si>
  <si>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</si>
  <si>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</si>
  <si>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</si>
  <si>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</si>
  <si>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</si>
  <si>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</si>
  <si>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</si>
  <si>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</si>
  <si>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</si>
  <si>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</si>
  <si>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</si>
  <si>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</si>
  <si>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</si>
  <si>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</si>
  <si>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</si>
  <si>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</si>
  <si>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</si>
  <si>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</si>
  <si>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</si>
  <si>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</si>
  <si>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</si>
  <si>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</si>
  <si>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</si>
  <si>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</si>
  <si>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</si>
  <si>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</si>
  <si>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</si>
  <si>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</si>
  <si>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</si>
  <si>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</si>
  <si>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</si>
  <si>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</si>
  <si>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</si>
  <si>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</si>
  <si>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</si>
  <si>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</si>
  <si>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</si>
  <si>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①減価償却率は前年度より上昇しており、平均値を上回っている。50%を超え、類似団体平均値との差が広がっている。施設の更新を早めていく必要がある。
②経年化率は前年度と同水準であり、平均値を大きく上回っている。早急な更新が必要である。
③更新率は前年度より低下しているが、平均値を大きく上回っている。耐用年数を超える管路が増加しないように、今後も計画的な更新が必要である。</t>
    <rPh sb="127" eb="129">
      <t>テイカ</t>
    </rPh>
    <phoneticPr fontId="4"/>
  </si>
  <si>
    <t>　平成30年4月の水道料金改定により、経常収支比率や料金回収率は改善しており、流動比率は前年度より増加しているものの、平均と比較すると依然として低い状況である。
　また、老朽化の状況としては、管路更新率は高く、計画的な更新は進められているものの、未だ減価償却率、経年化率ともに全国平均を超えており、今後も管路・施設の更新に努めていく必要がある。管路・施設の更新に伴い営業費用が増加することから、今後の流動比率の改善は、より厳しくなっていくことが予想される。
　水道料金の原価に資産維持費を計上していないこともあり、水需要の動向と、今後の財政運営の状況改善に向けた検証をしていく必要がある。</t>
    <rPh sb="49" eb="51">
      <t>ゾウカ</t>
    </rPh>
    <rPh sb="59" eb="61">
      <t>ヘイキン</t>
    </rPh>
    <rPh sb="62" eb="64">
      <t>ヒカク</t>
    </rPh>
    <rPh sb="74" eb="76">
      <t>ジョウキョウ</t>
    </rPh>
    <phoneticPr fontId="4"/>
  </si>
  <si>
    <r>
      <t>①平成30年4月の水道料金改定による給水収益の増加によって、経常収支比率は大きく平均値を上回り、今年度も継続して高い水準を維持している。
②累積欠損金比率は0であり健全である。
③流動比率は前年度より上昇しているが、平均値を大きく下回っており、改善には時間を要する状況である。上昇した主な要因は、</t>
    </r>
    <r>
      <rPr>
        <sz val="11"/>
        <rFont val="ＭＳ ゴシック"/>
        <family val="3"/>
        <charset val="128"/>
      </rPr>
      <t>工事の繰越額の減少等により、流動負債の未払金が減った</t>
    </r>
    <r>
      <rPr>
        <sz val="11"/>
        <color theme="1"/>
        <rFont val="ＭＳ ゴシック"/>
        <family val="3"/>
        <charset val="128"/>
      </rPr>
      <t>ことによる。
④企業債残高は順調に減少しており、平均値を大きく下回っているが、③の流動比率が低いため、資本的収支の不足額が大きい場合は起債を検討する必要がある。
⑤平成30年4月の水道料金改定により、料金回収率は健全な水準となったが、⑥の給水原価が上昇すると、低下していくため、注意が必要である。
⑥給水原価は前年度と同水準である。全国平均を大きく下回り、健全な状況ではあるが、動力費などの増加要因もあるので、注意が必要である。
⑦施設利用率は前年度と同水準で、平均値を上回っているが、個々の施設能力が適正であるか検証していく必要がある。
⑧有収率は平均値を大きく上回っているが、これは工場用の責任水量によるものである。令和２年度においては実配水量においては90.0%となり、前年度より増加した。</t>
    </r>
    <rPh sb="100" eb="102">
      <t>ジョウショウ</t>
    </rPh>
    <rPh sb="138" eb="140">
      <t>ジョウショウ</t>
    </rPh>
    <rPh sb="153" eb="154">
      <t>ガク</t>
    </rPh>
    <rPh sb="155" eb="157">
      <t>ゲンショウ</t>
    </rPh>
    <rPh sb="171" eb="172">
      <t>ヘ</t>
    </rPh>
    <rPh sb="517" eb="519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</si>
</sst>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1.31</c:v>
                </c:pt>
                <c:pt idx="2">
                  <c:v>0.74</c:v>
                </c:pt>
                <c:pt idx="3">
                  <c:v>1.17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0-4883-B922-72408D6F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0-4883-B922-72408D6F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72.930000000000007</c:v>
                </c:pt>
                <c:pt idx="1">
                  <c:v>73.16</c:v>
                </c:pt>
                <c:pt idx="2">
                  <c:v>72.37</c:v>
                </c:pt>
                <c:pt idx="3">
                  <c:v>71.47</c:v>
                </c:pt>
                <c:pt idx="4">
                  <c:v>70.010000000000005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A-45A6-B42A-FE8FDD92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A-45A6-B42A-FE8FDD92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94.84</c:v>
                </c:pt>
                <c:pt idx="1">
                  <c:v>95.12</c:v>
                </c:pt>
                <c:pt idx="2">
                  <c:v>95.53</c:v>
                </c:pt>
                <c:pt idx="3">
                  <c:v>95.67</c:v>
                </c:pt>
                <c:pt idx="4">
                  <c:v>97.32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2-46C2-A5DA-D4BFEB32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2-46C2-A5DA-D4BFEB326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110.11</c:v>
                </c:pt>
                <c:pt idx="1">
                  <c:v>108.59</c:v>
                </c:pt>
                <c:pt idx="2">
                  <c:v>120.39</c:v>
                </c:pt>
                <c:pt idx="3">
                  <c:v>122.92</c:v>
                </c:pt>
                <c:pt idx="4">
                  <c:v>120.67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B-4BC7-BCCD-8367FF642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B-4BC7-BCCD-8367FF642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47.25</c:v>
                </c:pt>
                <c:pt idx="1">
                  <c:v>47.92</c:v>
                </c:pt>
                <c:pt idx="2">
                  <c:v>49.24</c:v>
                </c:pt>
                <c:pt idx="3">
                  <c:v>50.18</c:v>
                </c:pt>
                <c:pt idx="4">
                  <c:v>51.48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1-4448-A720-EBB0ACDD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1-4448-A720-EBB0ACDD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26.58</c:v>
                </c:pt>
                <c:pt idx="1">
                  <c:v>22.5</c:v>
                </c:pt>
                <c:pt idx="2">
                  <c:v>26.2</c:v>
                </c:pt>
                <c:pt idx="3">
                  <c:v>26.01</c:v>
                </c:pt>
                <c:pt idx="4">
                  <c:v>26.26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6-451A-B85B-20C2809C3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6-451A-B85B-20C2809C3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C-46D6-B8C0-9151929F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C-46D6-B8C0-9151929F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255.48</c:v>
                </c:pt>
                <c:pt idx="1">
                  <c:v>183</c:v>
                </c:pt>
                <c:pt idx="2">
                  <c:v>231.02</c:v>
                </c:pt>
                <c:pt idx="3">
                  <c:v>210.72</c:v>
                </c:pt>
                <c:pt idx="4">
                  <c:v>254.26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B-49AA-89E2-CF5017CC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B-49AA-89E2-CF5017CC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172.47</c:v>
                </c:pt>
                <c:pt idx="1">
                  <c:v>163.36000000000001</c:v>
                </c:pt>
                <c:pt idx="2">
                  <c:v>135.93</c:v>
                </c:pt>
                <c:pt idx="3">
                  <c:v>120.33</c:v>
                </c:pt>
                <c:pt idx="4">
                  <c:v>106.05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D-4553-B6EB-A970807D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D-4553-B6EB-A970807D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106.4</c:v>
                </c:pt>
                <c:pt idx="1">
                  <c:v>103.44</c:v>
                </c:pt>
                <c:pt idx="2">
                  <c:v>117.29</c:v>
                </c:pt>
                <c:pt idx="3">
                  <c:v>118.12</c:v>
                </c:pt>
                <c:pt idx="4">
                  <c:v>116.94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BC3-AFCF-43AAE9ECB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2-4BC3-AFCF-43AAE9ECB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124.03</c:v>
                </c:pt>
                <c:pt idx="1">
                  <c:v>127.8</c:v>
                </c:pt>
                <c:pt idx="2">
                  <c:v>122</c:v>
                </c:pt>
                <c:pt idx="3">
                  <c:v>122.06</c:v>
                </c:pt>
                <c:pt idx="4">
                  <c:v>121.85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4-4A6C-8B76-E8453D9E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4-4A6C-8B76-E8453D9E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" zoomScaleNormal="100" workbookViewId="0">
      <selection activeCell="BL47" sqref="BL47:BZ6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三重県　亀山市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49564</v>
      </c>
      <c r="AM8" s="61"/>
      <c r="AN8" s="61"/>
      <c r="AO8" s="61"/>
      <c r="AP8" s="61"/>
      <c r="AQ8" s="61"/>
      <c r="AR8" s="61"/>
      <c r="AS8" s="61"/>
      <c r="AT8" s="52">
        <f>データ!$S$6</f>
        <v>191.04</v>
      </c>
      <c r="AU8" s="53"/>
      <c r="AV8" s="53"/>
      <c r="AW8" s="53"/>
      <c r="AX8" s="53"/>
      <c r="AY8" s="53"/>
      <c r="AZ8" s="53"/>
      <c r="BA8" s="53"/>
      <c r="BB8" s="54">
        <f>データ!$T$6</f>
        <v>259.44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86.91</v>
      </c>
      <c r="J10" s="53"/>
      <c r="K10" s="53"/>
      <c r="L10" s="53"/>
      <c r="M10" s="53"/>
      <c r="N10" s="53"/>
      <c r="O10" s="64"/>
      <c r="P10" s="54">
        <f>データ!$P$6</f>
        <v>99.9</v>
      </c>
      <c r="Q10" s="54"/>
      <c r="R10" s="54"/>
      <c r="S10" s="54"/>
      <c r="T10" s="54"/>
      <c r="U10" s="54"/>
      <c r="V10" s="54"/>
      <c r="W10" s="61">
        <f>データ!$Q$6</f>
        <v>2356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49480</v>
      </c>
      <c r="AM10" s="61"/>
      <c r="AN10" s="61"/>
      <c r="AO10" s="61"/>
      <c r="AP10" s="61"/>
      <c r="AQ10" s="61"/>
      <c r="AR10" s="61"/>
      <c r="AS10" s="61"/>
      <c r="AT10" s="52">
        <f>データ!$V$6</f>
        <v>60.8</v>
      </c>
      <c r="AU10" s="53"/>
      <c r="AV10" s="53"/>
      <c r="AW10" s="53"/>
      <c r="AX10" s="53"/>
      <c r="AY10" s="53"/>
      <c r="AZ10" s="53"/>
      <c r="BA10" s="53"/>
      <c r="BB10" s="54">
        <f>データ!$W$6</f>
        <v>813.82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114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KbGP7FCrn6vS1qCR7uytcW9KH6zn6wPBqZpubmQuCf32EAjs19fp5cAJAxvgOjiROAmWD+oJ1gH0m5w4AbLQ1Q==" saltValue="EKKW4/R4pVW/DDhPbwnvm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242101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亀山市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86.91</v>
      </c>
      <c r="P6" s="35">
        <f t="shared" si="3"/>
        <v>99.9</v>
      </c>
      <c r="Q6" s="35">
        <f t="shared" si="3"/>
        <v>2356</v>
      </c>
      <c r="R6" s="35">
        <f t="shared" si="3"/>
        <v>49564</v>
      </c>
      <c r="S6" s="35">
        <f t="shared" si="3"/>
        <v>191.04</v>
      </c>
      <c r="T6" s="35">
        <f t="shared" si="3"/>
        <v>259.44</v>
      </c>
      <c r="U6" s="35">
        <f t="shared" si="3"/>
        <v>49480</v>
      </c>
      <c r="V6" s="35">
        <f t="shared" si="3"/>
        <v>60.8</v>
      </c>
      <c r="W6" s="35">
        <f t="shared" si="3"/>
        <v>813.82</v>
      </c>
      <c r="X6" s="36">
        <f>IF(X7="",NA(),X7)</f>
        <v>110.11</v>
      </c>
      <c r="Y6" s="36">
        <f t="shared" ref="Y6:AG6" si="4">IF(Y7="",NA(),Y7)</f>
        <v>108.59</v>
      </c>
      <c r="Z6" s="36">
        <f t="shared" si="4"/>
        <v>120.39</v>
      </c>
      <c r="AA6" s="36">
        <f t="shared" si="4"/>
        <v>122.92</v>
      </c>
      <c r="AB6" s="36">
        <f t="shared" si="4"/>
        <v>120.67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255.48</v>
      </c>
      <c r="AU6" s="36">
        <f t="shared" ref="AU6:BC6" si="6">IF(AU7="",NA(),AU7)</f>
        <v>183</v>
      </c>
      <c r="AV6" s="36">
        <f t="shared" si="6"/>
        <v>231.02</v>
      </c>
      <c r="AW6" s="36">
        <f t="shared" si="6"/>
        <v>210.72</v>
      </c>
      <c r="AX6" s="36">
        <f t="shared" si="6"/>
        <v>254.26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172.47</v>
      </c>
      <c r="BF6" s="36">
        <f t="shared" ref="BF6:BN6" si="7">IF(BF7="",NA(),BF7)</f>
        <v>163.36000000000001</v>
      </c>
      <c r="BG6" s="36">
        <f t="shared" si="7"/>
        <v>135.93</v>
      </c>
      <c r="BH6" s="36">
        <f t="shared" si="7"/>
        <v>120.33</v>
      </c>
      <c r="BI6" s="36">
        <f t="shared" si="7"/>
        <v>106.05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106.4</v>
      </c>
      <c r="BQ6" s="36">
        <f t="shared" ref="BQ6:BY6" si="8">IF(BQ7="",NA(),BQ7)</f>
        <v>103.44</v>
      </c>
      <c r="BR6" s="36">
        <f t="shared" si="8"/>
        <v>117.29</v>
      </c>
      <c r="BS6" s="36">
        <f t="shared" si="8"/>
        <v>118.12</v>
      </c>
      <c r="BT6" s="36">
        <f t="shared" si="8"/>
        <v>116.94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124.03</v>
      </c>
      <c r="CB6" s="36">
        <f t="shared" ref="CB6:CJ6" si="9">IF(CB7="",NA(),CB7)</f>
        <v>127.8</v>
      </c>
      <c r="CC6" s="36">
        <f t="shared" si="9"/>
        <v>122</v>
      </c>
      <c r="CD6" s="36">
        <f t="shared" si="9"/>
        <v>122.06</v>
      </c>
      <c r="CE6" s="36">
        <f t="shared" si="9"/>
        <v>121.85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72.930000000000007</v>
      </c>
      <c r="CM6" s="36">
        <f t="shared" ref="CM6:CU6" si="10">IF(CM7="",NA(),CM7)</f>
        <v>73.16</v>
      </c>
      <c r="CN6" s="36">
        <f t="shared" si="10"/>
        <v>72.37</v>
      </c>
      <c r="CO6" s="36">
        <f t="shared" si="10"/>
        <v>71.47</v>
      </c>
      <c r="CP6" s="36">
        <f t="shared" si="10"/>
        <v>70.010000000000005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94.84</v>
      </c>
      <c r="CX6" s="36">
        <f t="shared" ref="CX6:DF6" si="11">IF(CX7="",NA(),CX7)</f>
        <v>95.12</v>
      </c>
      <c r="CY6" s="36">
        <f t="shared" si="11"/>
        <v>95.53</v>
      </c>
      <c r="CZ6" s="36">
        <f t="shared" si="11"/>
        <v>95.67</v>
      </c>
      <c r="DA6" s="36">
        <f t="shared" si="11"/>
        <v>97.32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47.25</v>
      </c>
      <c r="DI6" s="36">
        <f t="shared" ref="DI6:DQ6" si="12">IF(DI7="",NA(),DI7)</f>
        <v>47.92</v>
      </c>
      <c r="DJ6" s="36">
        <f t="shared" si="12"/>
        <v>49.24</v>
      </c>
      <c r="DK6" s="36">
        <f t="shared" si="12"/>
        <v>50.18</v>
      </c>
      <c r="DL6" s="36">
        <f t="shared" si="12"/>
        <v>51.48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26.58</v>
      </c>
      <c r="DT6" s="36">
        <f t="shared" ref="DT6:EB6" si="13">IF(DT7="",NA(),DT7)</f>
        <v>22.5</v>
      </c>
      <c r="DU6" s="36">
        <f t="shared" si="13"/>
        <v>26.2</v>
      </c>
      <c r="DV6" s="36">
        <f t="shared" si="13"/>
        <v>26.01</v>
      </c>
      <c r="DW6" s="36">
        <f t="shared" si="13"/>
        <v>26.26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0.82</v>
      </c>
      <c r="EE6" s="36">
        <f t="shared" ref="EE6:EM6" si="14">IF(EE7="",NA(),EE7)</f>
        <v>1.31</v>
      </c>
      <c r="EF6" s="36">
        <f t="shared" si="14"/>
        <v>0.74</v>
      </c>
      <c r="EG6" s="36">
        <f t="shared" si="14"/>
        <v>1.17</v>
      </c>
      <c r="EH6" s="36">
        <f t="shared" si="14"/>
        <v>0.96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2">
      <c r="A7" s="29"/>
      <c r="B7" s="38">
        <v>2020</v>
      </c>
      <c r="C7" s="38">
        <v>242101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86.91</v>
      </c>
      <c r="P7" s="39">
        <v>99.9</v>
      </c>
      <c r="Q7" s="39">
        <v>2356</v>
      </c>
      <c r="R7" s="39">
        <v>49564</v>
      </c>
      <c r="S7" s="39">
        <v>191.04</v>
      </c>
      <c r="T7" s="39">
        <v>259.44</v>
      </c>
      <c r="U7" s="39">
        <v>49480</v>
      </c>
      <c r="V7" s="39">
        <v>60.8</v>
      </c>
      <c r="W7" s="39">
        <v>813.82</v>
      </c>
      <c r="X7" s="39">
        <v>110.11</v>
      </c>
      <c r="Y7" s="39">
        <v>108.59</v>
      </c>
      <c r="Z7" s="39">
        <v>120.39</v>
      </c>
      <c r="AA7" s="39">
        <v>122.92</v>
      </c>
      <c r="AB7" s="39">
        <v>120.67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255.48</v>
      </c>
      <c r="AU7" s="39">
        <v>183</v>
      </c>
      <c r="AV7" s="39">
        <v>231.02</v>
      </c>
      <c r="AW7" s="39">
        <v>210.72</v>
      </c>
      <c r="AX7" s="39">
        <v>254.26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172.47</v>
      </c>
      <c r="BF7" s="39">
        <v>163.36000000000001</v>
      </c>
      <c r="BG7" s="39">
        <v>135.93</v>
      </c>
      <c r="BH7" s="39">
        <v>120.33</v>
      </c>
      <c r="BI7" s="39">
        <v>106.05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106.4</v>
      </c>
      <c r="BQ7" s="39">
        <v>103.44</v>
      </c>
      <c r="BR7" s="39">
        <v>117.29</v>
      </c>
      <c r="BS7" s="39">
        <v>118.12</v>
      </c>
      <c r="BT7" s="39">
        <v>116.94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124.03</v>
      </c>
      <c r="CB7" s="39">
        <v>127.8</v>
      </c>
      <c r="CC7" s="39">
        <v>122</v>
      </c>
      <c r="CD7" s="39">
        <v>122.06</v>
      </c>
      <c r="CE7" s="39">
        <v>121.85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72.930000000000007</v>
      </c>
      <c r="CM7" s="39">
        <v>73.16</v>
      </c>
      <c r="CN7" s="39">
        <v>72.37</v>
      </c>
      <c r="CO7" s="39">
        <v>71.47</v>
      </c>
      <c r="CP7" s="39">
        <v>70.010000000000005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94.84</v>
      </c>
      <c r="CX7" s="39">
        <v>95.12</v>
      </c>
      <c r="CY7" s="39">
        <v>95.53</v>
      </c>
      <c r="CZ7" s="39">
        <v>95.67</v>
      </c>
      <c r="DA7" s="39">
        <v>97.32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47.25</v>
      </c>
      <c r="DI7" s="39">
        <v>47.92</v>
      </c>
      <c r="DJ7" s="39">
        <v>49.24</v>
      </c>
      <c r="DK7" s="39">
        <v>50.18</v>
      </c>
      <c r="DL7" s="39">
        <v>51.48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26.58</v>
      </c>
      <c r="DT7" s="39">
        <v>22.5</v>
      </c>
      <c r="DU7" s="39">
        <v>26.2</v>
      </c>
      <c r="DV7" s="39">
        <v>26.01</v>
      </c>
      <c r="DW7" s="39">
        <v>26.26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0.82</v>
      </c>
      <c r="EE7" s="39">
        <v>1.31</v>
      </c>
      <c r="EF7" s="39">
        <v>0.74</v>
      </c>
      <c r="EG7" s="39">
        <v>1.17</v>
      </c>
      <c r="EH7" s="39">
        <v>0.96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2022-01-25T05:13:55Z</cp:lastPrinted>
  <dcterms:created xsi:type="dcterms:W3CDTF">2021-12-03T06:52:05Z</dcterms:created>
  <dcterms:modified xsi:type="dcterms:W3CDTF">2022-01-25T05:13:59Z</dcterms:modified>
  <cp:category/>
</cp:coreProperties>
</file>