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0鳥羽市◎\"/>
    </mc:Choice>
  </mc:AlternateContent>
  <workbookProtection workbookAlgorithmName="SHA-512" workbookHashValue="4ALGX2cH8phY8gM8hQmN26qkDjj3iSUg5iU6n96uJSPVBVoEsvKqFTrlO67eQpqb3p2nDG1F6LOpz8Q0OCZufw==" workbookSaltValue="A6rgpZFJP85QfGpm0UFCXg=="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B10" i="4"/>
  <c r="BB8" i="4"/>
  <c r="AT8" i="4"/>
  <c r="AL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<sst xmlns="http://schemas.openxmlformats.org/spreadsheetml/2006/main" count="236" uniqueCount="119">
  <si>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</si>
  <si>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</si>
  <si>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</si>
  <si>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</si>
  <si>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</si>
  <si>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</si>
  <si>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</si>
  <si>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</si>
  <si>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</si>
  <si>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</si>
  <si>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</si>
  <si>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</si>
  <si>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</si>
  <si>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</si>
  <si>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</si>
  <si>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</si>
  <si>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</si>
  <si>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</si>
  <si>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</si>
  <si>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</si>
  <si>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</si>
  <si>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</si>
  <si>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</si>
  <si>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</si>
  <si>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</si>
  <si>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</si>
  <si>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</si>
  <si>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</si>
  <si>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</si>
  <si>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</si>
  <si>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</si>
  <si>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</si>
  <si>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</si>
  <si>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</si>
  <si>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</si>
  <si>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</si>
  <si>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</si>
  <si>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</si>
  <si>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</si>
  <si>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</si>
  <si>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</si>
  <si>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</si>
  <si>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</si>
  <si>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</si>
  <si>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</si>
  <si>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</si>
  <si>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</si>
  <si>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</si>
  <si>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</si>
  <si>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</si>
  <si>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</si>
  <si>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</si>
  <si>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</si>
  <si>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</si>
  <si>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</si>
  <si>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</si>
  <si>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</si>
  <si>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</si>
  <si>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</si>
  <si>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</si>
  <si>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</si>
  <si>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</si>
  <si>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</si>
  <si>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</si>
  <si>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</si>
  <si>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</si>
  <si>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</si>
  <si>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</si>
  <si>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</si>
  <si>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</si>
  <si>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</si>
  <si>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</si>
  <si>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</si>
  <si>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</si>
  <si>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</si>
  <si>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</si>
  <si>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</si>
  <si>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</si>
  <si>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</si>
  <si>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</si>
  <si>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</si>
  <si>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</si>
  <si>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</si>
  <si>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</si>
  <si>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</si>
  <si>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</si>
  <si>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</si>
  <si>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</si>
  <si>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</si>
  <si>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</si>
  <si>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</si>
  <si>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</si>
  <si>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</si>
  <si>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</si>
  <si>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</si>
  <si>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</si>
  <si>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</si>
  <si>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</si>
  <si>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</si>
  <si>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</si>
  <si>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</si>
  <si>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</si>
  <si>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</si>
  <si>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</si>
  <si>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</si>
  <si>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</si>
  <si>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</si>
  <si>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</si>
  <si>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</si>
  <si>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</si>
  <si>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</si>
  <si>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</si>
  <si>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</si>
  <si>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</si>
  <si>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</si>
  <si>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</si>
  <si>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①収益的収支比率、⑤経費回収率、⑥汚水処理原価、⑦施設利用率について数値が悪化した。
　原因として新型コロナウイルス感染症の拡大による下水道使用料が減少したためである。
　下水道事業について、独立採算で経営を行うことが、更に困難な状況になっている。前年にも増して一般会計からの繰入金に頼らざるを得ない状況が続いている。
 ④企業債残高対事業規模比率については、平均値を大きく下回っている。しかし令和2年度に起債を行っており、今後これについても事業実施により比率が悪化していく見込みである。</t>
    <rPh sb="26" eb="28">
      <t>シセツ</t>
    </rPh>
    <rPh sb="28" eb="30">
      <t>リヨウ</t>
    </rPh>
    <rPh sb="30" eb="31">
      <t>リツ</t>
    </rPh>
    <rPh sb="45" eb="47">
      <t>ゲンイン</t>
    </rPh>
    <rPh sb="50" eb="52">
      <t>シンガタ</t>
    </rPh>
    <rPh sb="59" eb="62">
      <t>カンセンショウ</t>
    </rPh>
    <rPh sb="63" eb="65">
      <t>カクダイ</t>
    </rPh>
    <rPh sb="68" eb="71">
      <t>ゲスイドウ</t>
    </rPh>
    <rPh sb="71" eb="74">
      <t>シヨウリョウ</t>
    </rPh>
    <rPh sb="75" eb="77">
      <t>ゲンショウ</t>
    </rPh>
    <rPh sb="111" eb="112">
      <t>サラ</t>
    </rPh>
    <rPh sb="125" eb="127">
      <t>ゼンネン</t>
    </rPh>
    <rPh sb="129" eb="130">
      <t>マ</t>
    </rPh>
    <rPh sb="198" eb="200">
      <t>レイワ</t>
    </rPh>
    <rPh sb="201" eb="203">
      <t>ネンド</t>
    </rPh>
    <rPh sb="204" eb="206">
      <t>キサイ</t>
    </rPh>
    <rPh sb="207" eb="208">
      <t>オコナ</t>
    </rPh>
    <rPh sb="213" eb="215">
      <t>コンゴ</t>
    </rPh>
    <rPh sb="222" eb="224">
      <t>ジギョウ</t>
    </rPh>
    <rPh sb="224" eb="226">
      <t>ジッシ</t>
    </rPh>
    <rPh sb="229" eb="231">
      <t>ヒリツ</t>
    </rPh>
    <rPh sb="232" eb="234">
      <t>アッカ</t>
    </rPh>
    <rPh sb="238" eb="240">
      <t>ミコ</t>
    </rPh>
    <phoneticPr fontId="4"/>
  </si>
  <si>
    <t xml:space="preserve"> 人口減少や新型コロナウイルス感染症拡大による観光客減少等に伴って汚水量の更なる減少が見込まれる。しかし老朽化に伴い、維持管理費は増加することが予想される。
 今後経費の削減に更に努めるとともに、ストックマネジメント計画により、主に機械・電気設備について交付金等を活用した更新を進めていく。</t>
    <rPh sb="6" eb="8">
      <t>シンガタ</t>
    </rPh>
    <rPh sb="15" eb="18">
      <t>カンセンショウ</t>
    </rPh>
    <rPh sb="18" eb="20">
      <t>カクダイ</t>
    </rPh>
    <rPh sb="23" eb="26">
      <t>カンコウキャク</t>
    </rPh>
    <rPh sb="26" eb="28">
      <t>ゲンショウ</t>
    </rPh>
    <rPh sb="30" eb="31">
      <t>トモナ</t>
    </rPh>
    <rPh sb="114" eb="115">
      <t>オモ</t>
    </rPh>
    <rPh sb="116" eb="118">
      <t>キカイ</t>
    </rPh>
    <rPh sb="119" eb="121">
      <t>デンキ</t>
    </rPh>
    <rPh sb="121" eb="123">
      <t>セツビ</t>
    </rPh>
    <phoneticPr fontId="4"/>
  </si>
  <si>
    <t>供用開始から24年が経過しているが、管渠については、耐用年数の範囲であるものの更新等が必要な時期が近づいてきている。
機械・電気設備については、更新時期となってきているので、今後計画的に行っていく必要がある。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</si>
</sst>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62-4C14-B1B8-10E259641B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962-4C14-B1B8-10E259641B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28.48</c:v>
                </c:pt>
                <c:pt idx="1">
                  <c:v>27.24</c:v>
                </c:pt>
                <c:pt idx="2">
                  <c:v>26.17</c:v>
                </c:pt>
                <c:pt idx="3">
                  <c:v>24.97</c:v>
                </c:pt>
                <c:pt idx="4">
                  <c:v>21.38</c:v>
                </c:pt>
              </c:numCache>
            </c:numRef>
          </c:val>
          <c:extLst>
            <c:ext xmlns:c16="http://schemas.microsoft.com/office/drawing/2014/chart" uri="{C3380CC4-5D6E-409C-BE32-E72D297353CC}">
              <c16:uniqueId val="{00000000-60A8-46CF-AADF-352060E250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0A8-46CF-AADF-352060E250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94.67</c:v>
                </c:pt>
                <c:pt idx="1">
                  <c:v>94.67</c:v>
                </c:pt>
                <c:pt idx="2">
                  <c:v>94.69</c:v>
                </c:pt>
                <c:pt idx="3">
                  <c:v>94.64</c:v>
                </c:pt>
                <c:pt idx="4">
                  <c:v>94.87</c:v>
                </c:pt>
              </c:numCache>
            </c:numRef>
          </c:val>
          <c:extLst>
            <c:ext xmlns:c16="http://schemas.microsoft.com/office/drawing/2014/chart" uri="{C3380CC4-5D6E-409C-BE32-E72D297353CC}">
              <c16:uniqueId val="{00000000-69AF-427D-AA5B-2131C3D2CD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9AF-427D-AA5B-2131C3D2CD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95.78</c:v>
                </c:pt>
                <c:pt idx="1">
                  <c:v>93.71</c:v>
                </c:pt>
                <c:pt idx="2">
                  <c:v>83.29</c:v>
                </c:pt>
                <c:pt idx="3">
                  <c:v>88.59</c:v>
                </c:pt>
                <c:pt idx="4">
                  <c:v>81.12</c:v>
                </c:pt>
              </c:numCache>
            </c:numRef>
          </c:val>
          <c:extLst>
            <c:ext xmlns:c16="http://schemas.microsoft.com/office/drawing/2014/chart" uri="{C3380CC4-5D6E-409C-BE32-E72D297353CC}">
              <c16:uniqueId val="{00000000-7199-4313-9071-4F7D0D5849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9-4313-9071-4F7D0D5849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B-47CC-A32D-289ED60A96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B-47CC-A32D-289ED60A96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7-4090-B8FE-25519B9DCC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7-4090-B8FE-25519B9DCC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3D-4971-B443-2A3221934B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D-4971-B443-2A3221934B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2-4AB5-A56B-44E5802547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2-4AB5-A56B-44E5802547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884.22</c:v>
                </c:pt>
                <c:pt idx="2">
                  <c:v>767.57</c:v>
                </c:pt>
                <c:pt idx="3">
                  <c:v>678.7</c:v>
                </c:pt>
                <c:pt idx="4">
                  <c:v>810.26</c:v>
                </c:pt>
              </c:numCache>
            </c:numRef>
          </c:val>
          <c:extLst>
            <c:ext xmlns:c16="http://schemas.microsoft.com/office/drawing/2014/chart" uri="{C3380CC4-5D6E-409C-BE32-E72D297353CC}">
              <c16:uniqueId val="{00000000-31A2-4E83-A5D6-9297C959A3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1A2-4E83-A5D6-9297C959A3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89.81</c:v>
                </c:pt>
                <c:pt idx="1">
                  <c:v>85.02</c:v>
                </c:pt>
                <c:pt idx="2">
                  <c:v>65.739999999999995</c:v>
                </c:pt>
                <c:pt idx="3">
                  <c:v>74.3</c:v>
                </c:pt>
                <c:pt idx="4">
                  <c:v>55.32</c:v>
                </c:pt>
              </c:numCache>
            </c:numRef>
          </c:val>
          <c:extLst>
            <c:ext xmlns:c16="http://schemas.microsoft.com/office/drawing/2014/chart" uri="{C3380CC4-5D6E-409C-BE32-E72D297353CC}">
              <c16:uniqueId val="{00000000-79AF-40F6-850A-ECA97F0E92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9AF-40F6-850A-ECA97F0E92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203.03</c:v>
                </c:pt>
                <c:pt idx="1">
                  <c:v>215.62</c:v>
                </c:pt>
                <c:pt idx="2">
                  <c:v>279.77999999999997</c:v>
                </c:pt>
                <c:pt idx="3">
                  <c:v>235.21</c:v>
                </c:pt>
                <c:pt idx="4">
                  <c:v>257.39</c:v>
                </c:pt>
              </c:numCache>
            </c:numRef>
          </c:val>
          <c:extLst>
            <c:ext xmlns:c16="http://schemas.microsoft.com/office/drawing/2014/chart" uri="{C3380CC4-5D6E-409C-BE32-E72D297353CC}">
              <c16:uniqueId val="{00000000-909E-4153-A804-A5A79B5739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09E-4153-A804-A5A79B5739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3" zoomScale="70" zoomScaleNormal="7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鳥羽市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18036</v>
      </c>
      <c r="AM8" s="69"/>
      <c r="AN8" s="69"/>
      <c r="AO8" s="69"/>
      <c r="AP8" s="69"/>
      <c r="AQ8" s="69"/>
      <c r="AR8" s="69"/>
      <c r="AS8" s="69"/>
      <c r="AT8" s="68">
        <f>データ!T6</f>
        <v>107.34</v>
      </c>
      <c r="AU8" s="68"/>
      <c r="AV8" s="68"/>
      <c r="AW8" s="68"/>
      <c r="AX8" s="68"/>
      <c r="AY8" s="68"/>
      <c r="AZ8" s="68"/>
      <c r="BA8" s="68"/>
      <c r="BB8" s="68">
        <f>データ!U6</f>
        <v>168.03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7.65</v>
      </c>
      <c r="Q10" s="68"/>
      <c r="R10" s="68"/>
      <c r="S10" s="68"/>
      <c r="T10" s="68"/>
      <c r="U10" s="68"/>
      <c r="V10" s="68"/>
      <c r="W10" s="68">
        <f>データ!Q6</f>
        <v>89.9</v>
      </c>
      <c r="X10" s="68"/>
      <c r="Y10" s="68"/>
      <c r="Z10" s="68"/>
      <c r="AA10" s="68"/>
      <c r="AB10" s="68"/>
      <c r="AC10" s="68"/>
      <c r="AD10" s="69">
        <f>データ!R6</f>
        <v>2200</v>
      </c>
      <c r="AE10" s="69"/>
      <c r="AF10" s="69"/>
      <c r="AG10" s="69"/>
      <c r="AH10" s="69"/>
      <c r="AI10" s="69"/>
      <c r="AJ10" s="69"/>
      <c r="AK10" s="2"/>
      <c r="AL10" s="69">
        <f>データ!V6</f>
        <v>1365</v>
      </c>
      <c r="AM10" s="69"/>
      <c r="AN10" s="69"/>
      <c r="AO10" s="69"/>
      <c r="AP10" s="69"/>
      <c r="AQ10" s="69"/>
      <c r="AR10" s="69"/>
      <c r="AS10" s="69"/>
      <c r="AT10" s="68">
        <f>データ!W6</f>
        <v>0.53</v>
      </c>
      <c r="AU10" s="68"/>
      <c r="AV10" s="68"/>
      <c r="AW10" s="68"/>
      <c r="AX10" s="68"/>
      <c r="AY10" s="68"/>
      <c r="AZ10" s="68"/>
      <c r="BA10" s="68"/>
      <c r="BB10" s="68">
        <f>データ!X6</f>
        <v>2575.4699999999998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pNsghrEhkXE+Tk1GseXN+E54xVVLunoEGz7xvAcHGt7w8WGnLVzovQu7Vvn4e4zJzATKp8p9/QHSz0+8QMnYIA==" saltValue="Z8lSoU3n7d5EeH9lakSk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242110</v>
      </c>
      <c r="D6" s="33">
        <f t="shared" si="3"/>
        <v>47</v>
      </c>
      <c r="E6" s="33">
        <f t="shared" si="3"/>
        <v>17</v>
      </c>
      <c r="F6" s="33">
        <f t="shared" si="3"/>
        <v>4</v>
      </c>
      <c r="G6" s="33">
        <f t="shared" si="3"/>
        <v>0</v>
      </c>
      <c r="H6" s="33" t="str">
        <f t="shared" si="3"/>
        <v>三重県　鳥羽市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7.65</v>
      </c>
      <c r="Q6" s="34">
        <f t="shared" si="3"/>
        <v>89.9</v>
      </c>
      <c r="R6" s="34">
        <f t="shared" si="3"/>
        <v>2200</v>
      </c>
      <c r="S6" s="34">
        <f t="shared" si="3"/>
        <v>18036</v>
      </c>
      <c r="T6" s="34">
        <f t="shared" si="3"/>
        <v>107.34</v>
      </c>
      <c r="U6" s="34">
        <f t="shared" si="3"/>
        <v>168.03</v>
      </c>
      <c r="V6" s="34">
        <f t="shared" si="3"/>
        <v>1365</v>
      </c>
      <c r="W6" s="34">
        <f t="shared" si="3"/>
        <v>0.53</v>
      </c>
      <c r="X6" s="34">
        <f t="shared" si="3"/>
        <v>2575.4699999999998</v>
      </c>
      <c r="Y6" s="35">
        <f>IF(Y7="",NA(),Y7)</f>
        <v>95.78</v>
      </c>
      <c r="Z6" s="35">
        <f t="shared" ref="Z6:AH6" si="4">IF(Z7="",NA(),Z7)</f>
        <v>93.71</v>
      </c>
      <c r="AA6" s="35">
        <f t="shared" si="4"/>
        <v>83.29</v>
      </c>
      <c r="AB6" s="35">
        <f t="shared" si="4"/>
        <v>88.59</v>
      </c>
      <c r="AC6" s="35">
        <f t="shared" si="4"/>
        <v>81.12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884.22</v>
      </c>
      <c r="BH6" s="35">
        <f t="shared" si="7"/>
        <v>767.57</v>
      </c>
      <c r="BI6" s="35">
        <f t="shared" si="7"/>
        <v>678.7</v>
      </c>
      <c r="BJ6" s="35">
        <f t="shared" si="7"/>
        <v>810.26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89.81</v>
      </c>
      <c r="BR6" s="35">
        <f t="shared" ref="BR6:BZ6" si="8">IF(BR7="",NA(),BR7)</f>
        <v>85.02</v>
      </c>
      <c r="BS6" s="35">
        <f t="shared" si="8"/>
        <v>65.739999999999995</v>
      </c>
      <c r="BT6" s="35">
        <f t="shared" si="8"/>
        <v>74.3</v>
      </c>
      <c r="BU6" s="35">
        <f t="shared" si="8"/>
        <v>55.32</v>
      </c>
      <c r="BV6" s="35">
        <f t="shared" si="8"/>
        <v>69.87</v>
      </c>
      <c r="BW6" s="35">
        <f t="shared" si="8"/>
        <v>74.3</v>
      </c>
      <c r="BX6" s="35">
        <f t="shared" si="8"/>
        <v>72.260000000000005</v>
      </c>
      <c r="BY6" s="35">
        <f t="shared" si="8"/>
        <v>71.84</v>
      </c>
      <c r="BZ6" s="35">
        <f t="shared" si="8"/>
        <v>73.36</v>
      </c>
      <c r="CA6" s="34" t="str">
        <f>IF(CA7="","",IF(CA7="-","【-】","【"&amp;SUBSTITUTE(TEXT(CA7,"#,##0.00"),"-","△")&amp;"】"))</f>
        <v>【75.29】</v>
      </c>
      <c r="CB6" s="35">
        <f>IF(CB7="",NA(),CB7)</f>
        <v>203.03</v>
      </c>
      <c r="CC6" s="35">
        <f t="shared" ref="CC6:CK6" si="9">IF(CC7="",NA(),CC7)</f>
        <v>215.62</v>
      </c>
      <c r="CD6" s="35">
        <f t="shared" si="9"/>
        <v>279.77999999999997</v>
      </c>
      <c r="CE6" s="35">
        <f t="shared" si="9"/>
        <v>235.21</v>
      </c>
      <c r="CF6" s="35">
        <f t="shared" si="9"/>
        <v>257.39</v>
      </c>
      <c r="CG6" s="35">
        <f t="shared" si="9"/>
        <v>234.96</v>
      </c>
      <c r="CH6" s="35">
        <f t="shared" si="9"/>
        <v>221.81</v>
      </c>
      <c r="CI6" s="35">
        <f t="shared" si="9"/>
        <v>230.02</v>
      </c>
      <c r="CJ6" s="35">
        <f t="shared" si="9"/>
        <v>228.47</v>
      </c>
      <c r="CK6" s="35">
        <f t="shared" si="9"/>
        <v>224.88</v>
      </c>
      <c r="CL6" s="34" t="str">
        <f>IF(CL7="","",IF(CL7="-","【-】","【"&amp;SUBSTITUTE(TEXT(CL7,"#,##0.00"),"-","△")&amp;"】"))</f>
        <v>【215.41】</v>
      </c>
      <c r="CM6" s="35">
        <f>IF(CM7="",NA(),CM7)</f>
        <v>28.48</v>
      </c>
      <c r="CN6" s="35">
        <f t="shared" ref="CN6:CV6" si="10">IF(CN7="",NA(),CN7)</f>
        <v>27.24</v>
      </c>
      <c r="CO6" s="35">
        <f t="shared" si="10"/>
        <v>26.17</v>
      </c>
      <c r="CP6" s="35">
        <f t="shared" si="10"/>
        <v>24.97</v>
      </c>
      <c r="CQ6" s="35">
        <f t="shared" si="10"/>
        <v>21.38</v>
      </c>
      <c r="CR6" s="35">
        <f t="shared" si="10"/>
        <v>42.9</v>
      </c>
      <c r="CS6" s="35">
        <f t="shared" si="10"/>
        <v>43.36</v>
      </c>
      <c r="CT6" s="35">
        <f t="shared" si="10"/>
        <v>42.56</v>
      </c>
      <c r="CU6" s="35">
        <f t="shared" si="10"/>
        <v>42.47</v>
      </c>
      <c r="CV6" s="35">
        <f t="shared" si="10"/>
        <v>42.4</v>
      </c>
      <c r="CW6" s="34" t="str">
        <f>IF(CW7="","",IF(CW7="-","【-】","【"&amp;SUBSTITUTE(TEXT(CW7,"#,##0.00"),"-","△")&amp;"】"))</f>
        <v>【42.90】</v>
      </c>
      <c r="CX6" s="35">
        <f>IF(CX7="",NA(),CX7)</f>
        <v>94.67</v>
      </c>
      <c r="CY6" s="35">
        <f t="shared" ref="CY6:DG6" si="11">IF(CY7="",NA(),CY7)</f>
        <v>94.67</v>
      </c>
      <c r="CZ6" s="35">
        <f t="shared" si="11"/>
        <v>94.69</v>
      </c>
      <c r="DA6" s="35">
        <f t="shared" si="11"/>
        <v>94.64</v>
      </c>
      <c r="DB6" s="35">
        <f t="shared" si="11"/>
        <v>94.87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242110</v>
      </c>
      <c r="D7" s="37">
        <v>47</v>
      </c>
      <c r="E7" s="37">
        <v>17</v>
      </c>
      <c r="F7" s="37">
        <v>4</v>
      </c>
      <c r="G7" s="37">
        <v>0</v>
      </c>
      <c r="H7" s="37" t="s">
        <v>98</v>
      </c>
      <c r="I7" s="37" t="s">
        <v>99</v>
      </c>
      <c r="J7" s="37" t="s">
        <v>100</v>
      </c>
      <c r="K7" s="37" t="s">
        <v>101</v>
      </c>
      <c r="L7" s="37" t="s">
        <v>102</v>
      </c>
      <c r="M7" s="37" t="s">
        <v>103</v>
      </c>
      <c r="N7" s="38" t="s">
        <v>104</v>
      </c>
      <c r="O7" s="38" t="s">
        <v>105</v>
      </c>
      <c r="P7" s="38">
        <v>7.65</v>
      </c>
      <c r="Q7" s="38">
        <v>89.9</v>
      </c>
      <c r="R7" s="38">
        <v>2200</v>
      </c>
      <c r="S7" s="38">
        <v>18036</v>
      </c>
      <c r="T7" s="38">
        <v>107.34</v>
      </c>
      <c r="U7" s="38">
        <v>168.03</v>
      </c>
      <c r="V7" s="38">
        <v>1365</v>
      </c>
      <c r="W7" s="38">
        <v>0.53</v>
      </c>
      <c r="X7" s="38">
        <v>2575.4699999999998</v>
      </c>
      <c r="Y7" s="38">
        <v>95.78</v>
      </c>
      <c r="Z7" s="38">
        <v>93.71</v>
      </c>
      <c r="AA7" s="38">
        <v>83.29</v>
      </c>
      <c r="AB7" s="38">
        <v>88.59</v>
      </c>
      <c r="AC7" s="38">
        <v>81.12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884.22</v>
      </c>
      <c r="BH7" s="38">
        <v>767.57</v>
      </c>
      <c r="BI7" s="38">
        <v>678.7</v>
      </c>
      <c r="BJ7" s="38">
        <v>810.26</v>
      </c>
      <c r="BK7" s="38">
        <v>1298.9100000000001</v>
      </c>
      <c r="BL7" s="38">
        <v>1243.71</v>
      </c>
      <c r="BM7" s="38">
        <v>1194.1500000000001</v>
      </c>
      <c r="BN7" s="38">
        <v>1206.79</v>
      </c>
      <c r="BO7" s="38">
        <v>1258.43</v>
      </c>
      <c r="BP7" s="38">
        <v>1260.21</v>
      </c>
      <c r="BQ7" s="38">
        <v>89.81</v>
      </c>
      <c r="BR7" s="38">
        <v>85.02</v>
      </c>
      <c r="BS7" s="38">
        <v>65.739999999999995</v>
      </c>
      <c r="BT7" s="38">
        <v>74.3</v>
      </c>
      <c r="BU7" s="38">
        <v>55.32</v>
      </c>
      <c r="BV7" s="38">
        <v>69.87</v>
      </c>
      <c r="BW7" s="38">
        <v>74.3</v>
      </c>
      <c r="BX7" s="38">
        <v>72.260000000000005</v>
      </c>
      <c r="BY7" s="38">
        <v>71.84</v>
      </c>
      <c r="BZ7" s="38">
        <v>73.36</v>
      </c>
      <c r="CA7" s="38">
        <v>75.290000000000006</v>
      </c>
      <c r="CB7" s="38">
        <v>203.03</v>
      </c>
      <c r="CC7" s="38">
        <v>215.62</v>
      </c>
      <c r="CD7" s="38">
        <v>279.77999999999997</v>
      </c>
      <c r="CE7" s="38">
        <v>235.21</v>
      </c>
      <c r="CF7" s="38">
        <v>257.39</v>
      </c>
      <c r="CG7" s="38">
        <v>234.96</v>
      </c>
      <c r="CH7" s="38">
        <v>221.81</v>
      </c>
      <c r="CI7" s="38">
        <v>230.02</v>
      </c>
      <c r="CJ7" s="38">
        <v>228.47</v>
      </c>
      <c r="CK7" s="38">
        <v>224.88</v>
      </c>
      <c r="CL7" s="38">
        <v>215.41</v>
      </c>
      <c r="CM7" s="38">
        <v>28.48</v>
      </c>
      <c r="CN7" s="38">
        <v>27.24</v>
      </c>
      <c r="CO7" s="38">
        <v>26.17</v>
      </c>
      <c r="CP7" s="38">
        <v>24.97</v>
      </c>
      <c r="CQ7" s="38">
        <v>21.38</v>
      </c>
      <c r="CR7" s="38">
        <v>42.9</v>
      </c>
      <c r="CS7" s="38">
        <v>43.36</v>
      </c>
      <c r="CT7" s="38">
        <v>42.56</v>
      </c>
      <c r="CU7" s="38">
        <v>42.47</v>
      </c>
      <c r="CV7" s="38">
        <v>42.4</v>
      </c>
      <c r="CW7" s="38">
        <v>42.9</v>
      </c>
      <c r="CX7" s="38">
        <v>94.67</v>
      </c>
      <c r="CY7" s="38">
        <v>94.67</v>
      </c>
      <c r="CZ7" s="38">
        <v>94.69</v>
      </c>
      <c r="DA7" s="38">
        <v>94.64</v>
      </c>
      <c r="DB7" s="38">
        <v>94.87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2022-02-14T05:17:24Z</cp:lastPrinted>
  <dcterms:created xsi:type="dcterms:W3CDTF">2021-12-03T07:51:32Z</dcterms:created>
  <dcterms:modified xsi:type="dcterms:W3CDTF">2022-02-14T05:17:35Z</dcterms:modified>
  <cp:category/>
</cp:coreProperties>
</file>