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1085\Desktop\調査\"/>
    </mc:Choice>
  </mc:AlternateContent>
  <workbookProtection workbookAlgorithmName="SHA-512" workbookHashValue="moJa33qkVB4pAbWeXmBFb+Axtwje/iUpJAxyDjhQW9By6/OVfjBBrZQFVkVGB9s9myqvCAKBEJPj0yG81WFSBA==" workbookSaltValue="jR5KFvyD6ZRmqFXBx2XBvA=="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<sst xmlns="http://schemas.openxmlformats.org/spreadsheetml/2006/main" count="233" uniqueCount="118">
  <si>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</si>
  <si>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</si>
  <si>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</si>
  <si>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</si>
  <si>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</si>
  <si>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</si>
  <si>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</si>
  <si>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</si>
  <si>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</si>
  <si>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</si>
  <si>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</si>
  <si>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</si>
  <si>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</si>
  <si>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</si>
  <si>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</si>
  <si>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</si>
  <si>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</si>
  <si>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</si>
  <si>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</si>
  <si>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</si>
  <si>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</si>
  <si>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</si>
  <si>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</si>
  <si>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</si>
  <si>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</si>
  <si>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</si>
  <si>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</si>
  <si>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</si>
  <si>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</si>
  <si>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</si>
  <si>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</si>
  <si>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</si>
  <si>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</si>
  <si>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</si>
  <si>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</si>
  <si>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</si>
  <si>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</si>
  <si>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</si>
  <si>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</si>
  <si>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</si>
  <si>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</si>
  <si>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</si>
  <si>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</si>
  <si>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</si>
  <si>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</si>
  <si>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</si>
  <si>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</si>
  <si>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</si>
  <si>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</si>
  <si>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</si>
  <si>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</si>
  <si>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</si>
  <si>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</si>
  <si>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</si>
  <si>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</si>
  <si>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</si>
  <si>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</si>
  <si>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</si>
  <si>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</si>
  <si>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</si>
  <si>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</si>
  <si>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</si>
  <si>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</si>
  <si>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</si>
  <si>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</si>
  <si>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</si>
  <si>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</si>
  <si>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</si>
  <si>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</si>
  <si>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</si>
  <si>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</si>
  <si>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</si>
  <si>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</si>
  <si>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</si>
  <si>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</si>
  <si>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</si>
  <si>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</si>
  <si>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</si>
  <si>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</si>
  <si>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</si>
  <si>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</si>
  <si>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</si>
  <si>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</si>
  <si>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</si>
  <si>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</si>
  <si>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</si>
  <si>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</si>
  <si>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</si>
  <si>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</si>
  <si>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</si>
  <si>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</si>
  <si>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</si>
  <si>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</si>
  <si>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</si>
  <si>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</si>
  <si>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</si>
  <si>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</si>
  <si>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熊野市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</si>
  <si>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</si>
  <si>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</si>
  <si>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</si>
  <si>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</si>
  <si>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</si>
  <si>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</si>
  <si>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</si>
  <si>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</si>
  <si>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</si>
  <si>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</si>
  <si>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</si>
  <si>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</si>
  <si>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</si>
  <si>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</si>
  <si>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</si>
  <si>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</si>
  <si>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</si>
  <si>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法定耐用年数を超えた管がなく、更新率が0％となっています。</t>
    <rPh sb="1" eb="3">
      <t>ホウテイ</t>
    </rPh>
    <rPh sb="3" eb="5">
      <t>タイヨウ</t>
    </rPh>
    <rPh sb="5" eb="7">
      <t>ネンスウ</t>
    </rPh>
    <rPh sb="8" eb="9">
      <t>コ</t>
    </rPh>
    <rPh sb="11" eb="12">
      <t>カン</t>
    </rPh>
    <phoneticPr fontId="4"/>
  </si>
  <si>
    <t>1.経営の健全性・効率性について　
　わずかではありますが、料金回収率が上昇し、給水原価が減少していることから、経営状況の改善が進んでいます。
　しかしながら、類似団体との比較からも厳しい経営状況にあります。
　給水人口の減少が進む中、安定した水道事業経営のためには、費用に応じた料金の改定と効率のよい施設管理のための工夫と努力が必要です。
2.老朽化の状況について
西部簡易水道の一部の水道管がまもなく耐用年数を超え、更新が必要となってきます。更新費用が水道料金として住民負担となるので、必要最小限かつ低価格に抑えるための更新計画の策定が必要です。</t>
    <rPh sb="80" eb="84">
      <t>ルイジダンタイ</t>
    </rPh>
    <rPh sb="86" eb="88">
      <t>ヒカク</t>
    </rPh>
    <rPh sb="91" eb="92">
      <t>キビ</t>
    </rPh>
    <rPh sb="96" eb="98">
      <t>ジョウキョウ</t>
    </rPh>
    <rPh sb="106" eb="108">
      <t>キュウスイ</t>
    </rPh>
    <rPh sb="108" eb="110">
      <t>ジンコウ</t>
    </rPh>
    <rPh sb="111" eb="113">
      <t>ゲンショウ</t>
    </rPh>
    <rPh sb="114" eb="115">
      <t>スス</t>
    </rPh>
    <rPh sb="116" eb="117">
      <t>ナカ</t>
    </rPh>
    <rPh sb="118" eb="120">
      <t>アンテイ</t>
    </rPh>
    <rPh sb="122" eb="124">
      <t>スイドウ</t>
    </rPh>
    <rPh sb="124" eb="126">
      <t>ジギョウ</t>
    </rPh>
    <rPh sb="126" eb="128">
      <t>ケイエイ</t>
    </rPh>
    <rPh sb="134" eb="136">
      <t>ヒヨウ</t>
    </rPh>
    <rPh sb="137" eb="138">
      <t>オウ</t>
    </rPh>
    <rPh sb="151" eb="153">
      <t>シセツ</t>
    </rPh>
    <rPh sb="153" eb="155">
      <t>カンリ</t>
    </rPh>
    <rPh sb="165" eb="167">
      <t>ヒツヨウ</t>
    </rPh>
    <rPh sb="247" eb="249">
      <t>ヒツヨウ</t>
    </rPh>
    <rPh sb="249" eb="252">
      <t>サイショウゲン</t>
    </rPh>
    <rPh sb="254" eb="257">
      <t>テイカカク</t>
    </rPh>
    <rPh sb="258" eb="259">
      <t>オサ</t>
    </rPh>
    <phoneticPr fontId="4"/>
  </si>
  <si>
    <t>①収益的収支比率について
　去年から約15％上昇し、経営の健全性が向上したことが伺えます。引き続き、経営改善の取組が必要です。
⑤料金回収率について
　少しずつ向上していますが、類似団体と比較しても約11％低い数値となっています。適切な料金収入の確保のため、水道料金の改定が必要な状況です。
⑥給水原価について
　年々減少しており、経営改善に向けた取組が少しずつ進んでいることが分かります。
⑦施設利用率及び⑧有収率について
　有収率が96.8％と高い水準で推移していることから、効率的な施設利用が図られており、施設の稼働が十分に収益につながっていると考えられます。</t>
    <rPh sb="14" eb="16">
      <t>キョネン</t>
    </rPh>
    <rPh sb="18" eb="19">
      <t>ヤク</t>
    </rPh>
    <rPh sb="22" eb="24">
      <t>ジョウショウ</t>
    </rPh>
    <rPh sb="26" eb="28">
      <t>ケイエイ</t>
    </rPh>
    <rPh sb="29" eb="31">
      <t>ケンゼン</t>
    </rPh>
    <rPh sb="31" eb="32">
      <t>セイ</t>
    </rPh>
    <rPh sb="33" eb="35">
      <t>コウジョウ</t>
    </rPh>
    <rPh sb="40" eb="41">
      <t>ウカガ</t>
    </rPh>
    <rPh sb="45" eb="46">
      <t>ヒ</t>
    </rPh>
    <rPh sb="47" eb="48">
      <t>ツヅ</t>
    </rPh>
    <rPh sb="50" eb="52">
      <t>ケイエイ</t>
    </rPh>
    <rPh sb="52" eb="54">
      <t>カイゼン</t>
    </rPh>
    <rPh sb="55" eb="57">
      <t>トリクミ</t>
    </rPh>
    <rPh sb="58" eb="60">
      <t>ヒツヨウ</t>
    </rPh>
    <rPh sb="77" eb="78">
      <t>スコ</t>
    </rPh>
    <rPh sb="81" eb="83">
      <t>コウジョウ</t>
    </rPh>
    <rPh sb="90" eb="94">
      <t>ルイジダンタイ</t>
    </rPh>
    <rPh sb="95" eb="97">
      <t>ヒカク</t>
    </rPh>
    <rPh sb="100" eb="101">
      <t>ヤク</t>
    </rPh>
    <rPh sb="104" eb="105">
      <t>ヒク</t>
    </rPh>
    <rPh sb="106" eb="108">
      <t>スウチ</t>
    </rPh>
    <rPh sb="116" eb="118">
      <t>テキセツ</t>
    </rPh>
    <rPh sb="135" eb="137">
      <t>カイテイ</t>
    </rPh>
    <rPh sb="138" eb="140">
      <t>ヒツヨウ</t>
    </rPh>
    <rPh sb="141" eb="143">
      <t>ジョウキョウ</t>
    </rPh>
    <rPh sb="159" eb="161">
      <t>ネンネン</t>
    </rPh>
    <rPh sb="161" eb="163">
      <t>ゲンショウ</t>
    </rPh>
    <rPh sb="205" eb="206">
      <t>オヨ</t>
    </rPh>
    <rPh sb="245" eb="246">
      <t>テキ</t>
    </rPh>
    <rPh sb="247" eb="249">
      <t>シセツ</t>
    </rPh>
    <rPh sb="249" eb="251">
      <t>リヨウ</t>
    </rPh>
    <rPh sb="252" eb="25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</si>
</sst>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C9-444A-873E-B8BA9E5DF63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C5C9-444A-873E-B8BA9E5DF63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45.54</c:v>
                </c:pt>
                <c:pt idx="1">
                  <c:v>45.37</c:v>
                </c:pt>
                <c:pt idx="2">
                  <c:v>42.67</c:v>
                </c:pt>
                <c:pt idx="3">
                  <c:v>45.37</c:v>
                </c:pt>
                <c:pt idx="4">
                  <c:v>46.02</c:v>
                </c:pt>
              </c:numCache>
            </c:numRef>
          </c:val>
          <c:extLst>
            <c:ext xmlns:c16="http://schemas.microsoft.com/office/drawing/2014/chart" uri="{C3380CC4-5D6E-409C-BE32-E72D297353CC}">
              <c16:uniqueId val="{00000000-0E23-493E-8333-E6F422E4B9C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0E23-493E-8333-E6F422E4B9C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96.8</c:v>
                </c:pt>
                <c:pt idx="1">
                  <c:v>96.8</c:v>
                </c:pt>
                <c:pt idx="2">
                  <c:v>96.8</c:v>
                </c:pt>
                <c:pt idx="3">
                  <c:v>96.8</c:v>
                </c:pt>
                <c:pt idx="4">
                  <c:v>96.8</c:v>
                </c:pt>
              </c:numCache>
            </c:numRef>
          </c:val>
          <c:extLst>
            <c:ext xmlns:c16="http://schemas.microsoft.com/office/drawing/2014/chart" uri="{C3380CC4-5D6E-409C-BE32-E72D297353CC}">
              <c16:uniqueId val="{00000000-1CD7-4B0A-B3CD-4ABAAB1FA7F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1CD7-4B0A-B3CD-4ABAAB1FA7F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44.22</c:v>
                </c:pt>
                <c:pt idx="1">
                  <c:v>54.95</c:v>
                </c:pt>
                <c:pt idx="2">
                  <c:v>55.66</c:v>
                </c:pt>
                <c:pt idx="3">
                  <c:v>53.08</c:v>
                </c:pt>
                <c:pt idx="4">
                  <c:v>67.8</c:v>
                </c:pt>
              </c:numCache>
            </c:numRef>
          </c:val>
          <c:extLst>
            <c:ext xmlns:c16="http://schemas.microsoft.com/office/drawing/2014/chart" uri="{C3380CC4-5D6E-409C-BE32-E72D297353CC}">
              <c16:uniqueId val="{00000000-7C4C-4DAB-88F1-C7EE991524E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7C4C-4DAB-88F1-C7EE991524E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67-4C6B-8F6D-0B46F2F9778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67-4C6B-8F6D-0B46F2F9778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F6-45D0-9939-6B9984199BA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F6-45D0-9939-6B9984199BA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0-4FDF-BD47-AD9DB75D6E2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0-4FDF-BD47-AD9DB75D6E2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85-4F44-84B0-03144204AE0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85-4F44-84B0-03144204AE0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2390.69</c:v>
                </c:pt>
                <c:pt idx="1">
                  <c:v>2165.37</c:v>
                </c:pt>
                <c:pt idx="2">
                  <c:v>2026.63</c:v>
                </c:pt>
                <c:pt idx="3">
                  <c:v>1774.87</c:v>
                </c:pt>
                <c:pt idx="4">
                  <c:v>1759.36</c:v>
                </c:pt>
              </c:numCache>
            </c:numRef>
          </c:val>
          <c:extLst>
            <c:ext xmlns:c16="http://schemas.microsoft.com/office/drawing/2014/chart" uri="{C3380CC4-5D6E-409C-BE32-E72D297353CC}">
              <c16:uniqueId val="{00000000-2D44-4697-8A33-B46CC3611AE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2D44-4697-8A33-B46CC3611AE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19.39</c:v>
                </c:pt>
                <c:pt idx="1">
                  <c:v>21.81</c:v>
                </c:pt>
                <c:pt idx="2">
                  <c:v>26.52</c:v>
                </c:pt>
                <c:pt idx="3">
                  <c:v>30.46</c:v>
                </c:pt>
                <c:pt idx="4">
                  <c:v>30.8</c:v>
                </c:pt>
              </c:numCache>
            </c:numRef>
          </c:val>
          <c:extLst>
            <c:ext xmlns:c16="http://schemas.microsoft.com/office/drawing/2014/chart" uri="{C3380CC4-5D6E-409C-BE32-E72D297353CC}">
              <c16:uniqueId val="{00000000-C440-45E1-93F0-C4823B502ED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C440-45E1-93F0-C4823B502ED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509.36</c:v>
                </c:pt>
                <c:pt idx="1">
                  <c:v>458.93</c:v>
                </c:pt>
                <c:pt idx="2">
                  <c:v>412.72</c:v>
                </c:pt>
                <c:pt idx="3">
                  <c:v>362.38</c:v>
                </c:pt>
                <c:pt idx="4">
                  <c:v>361.17</c:v>
                </c:pt>
              </c:numCache>
            </c:numRef>
          </c:val>
          <c:extLst>
            <c:ext xmlns:c16="http://schemas.microsoft.com/office/drawing/2014/chart" uri="{C3380CC4-5D6E-409C-BE32-E72D297353CC}">
              <c16:uniqueId val="{00000000-D815-4F3D-8C6C-359F1C091F5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D815-4F3D-8C6C-359F1C091F5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熊野市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16396</v>
      </c>
      <c r="AM8" s="51"/>
      <c r="AN8" s="51"/>
      <c r="AO8" s="51"/>
      <c r="AP8" s="51"/>
      <c r="AQ8" s="51"/>
      <c r="AR8" s="51"/>
      <c r="AS8" s="51"/>
      <c r="AT8" s="47">
        <f>データ!$S$6</f>
        <v>373.35</v>
      </c>
      <c r="AU8" s="47"/>
      <c r="AV8" s="47"/>
      <c r="AW8" s="47"/>
      <c r="AX8" s="47"/>
      <c r="AY8" s="47"/>
      <c r="AZ8" s="47"/>
      <c r="BA8" s="47"/>
      <c r="BB8" s="47">
        <f>データ!$T$6</f>
        <v>43.92</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4.95</v>
      </c>
      <c r="Q10" s="47"/>
      <c r="R10" s="47"/>
      <c r="S10" s="47"/>
      <c r="T10" s="47"/>
      <c r="U10" s="47"/>
      <c r="V10" s="47"/>
      <c r="W10" s="51">
        <f>データ!$Q$6</f>
        <v>1530</v>
      </c>
      <c r="X10" s="51"/>
      <c r="Y10" s="51"/>
      <c r="Z10" s="51"/>
      <c r="AA10" s="51"/>
      <c r="AB10" s="51"/>
      <c r="AC10" s="51"/>
      <c r="AD10" s="2"/>
      <c r="AE10" s="2"/>
      <c r="AF10" s="2"/>
      <c r="AG10" s="2"/>
      <c r="AH10" s="2"/>
      <c r="AI10" s="2"/>
      <c r="AJ10" s="2"/>
      <c r="AK10" s="2"/>
      <c r="AL10" s="51">
        <f>データ!$U$6</f>
        <v>804</v>
      </c>
      <c r="AM10" s="51"/>
      <c r="AN10" s="51"/>
      <c r="AO10" s="51"/>
      <c r="AP10" s="51"/>
      <c r="AQ10" s="51"/>
      <c r="AR10" s="51"/>
      <c r="AS10" s="51"/>
      <c r="AT10" s="47">
        <f>データ!$V$6</f>
        <v>33.4</v>
      </c>
      <c r="AU10" s="47"/>
      <c r="AV10" s="47"/>
      <c r="AW10" s="47"/>
      <c r="AX10" s="47"/>
      <c r="AY10" s="47"/>
      <c r="AZ10" s="47"/>
      <c r="BA10" s="47"/>
      <c r="BB10" s="47">
        <f>データ!$W$6</f>
        <v>24.07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zRdcAweoJF0+a4ebPGohA/IpRUYTYlVC+HRyN230Uuks177eMgyd/fclODvKFtxRpSt0B78qlksIMtJnfI5qZw==" saltValue="YR/FmydR+FyvOlpncT5n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242128</v>
      </c>
      <c r="D6" s="34">
        <f t="shared" si="3"/>
        <v>47</v>
      </c>
      <c r="E6" s="34">
        <f t="shared" si="3"/>
        <v>1</v>
      </c>
      <c r="F6" s="34">
        <f t="shared" si="3"/>
        <v>0</v>
      </c>
      <c r="G6" s="34">
        <f t="shared" si="3"/>
        <v>0</v>
      </c>
      <c r="H6" s="34" t="str">
        <f t="shared" si="3"/>
        <v>三重県　熊野市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4.95</v>
      </c>
      <c r="Q6" s="35">
        <f t="shared" si="3"/>
        <v>1530</v>
      </c>
      <c r="R6" s="35">
        <f t="shared" si="3"/>
        <v>16396</v>
      </c>
      <c r="S6" s="35">
        <f t="shared" si="3"/>
        <v>373.35</v>
      </c>
      <c r="T6" s="35">
        <f t="shared" si="3"/>
        <v>43.92</v>
      </c>
      <c r="U6" s="35">
        <f t="shared" si="3"/>
        <v>804</v>
      </c>
      <c r="V6" s="35">
        <f t="shared" si="3"/>
        <v>33.4</v>
      </c>
      <c r="W6" s="35">
        <f t="shared" si="3"/>
        <v>24.07</v>
      </c>
      <c r="X6" s="36">
        <f>IF(X7="",NA(),X7)</f>
        <v>44.22</v>
      </c>
      <c r="Y6" s="36">
        <f t="shared" ref="Y6:AG6" si="4">IF(Y7="",NA(),Y7)</f>
        <v>54.95</v>
      </c>
      <c r="Z6" s="36">
        <f t="shared" si="4"/>
        <v>55.66</v>
      </c>
      <c r="AA6" s="36">
        <f t="shared" si="4"/>
        <v>53.08</v>
      </c>
      <c r="AB6" s="36">
        <f t="shared" si="4"/>
        <v>67.8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2390.69</v>
      </c>
      <c r="BF6" s="36">
        <f t="shared" ref="BF6:BN6" si="7">IF(BF7="",NA(),BF7)</f>
        <v>2165.37</v>
      </c>
      <c r="BG6" s="36">
        <f t="shared" si="7"/>
        <v>2026.63</v>
      </c>
      <c r="BH6" s="36">
        <f t="shared" si="7"/>
        <v>1774.87</v>
      </c>
      <c r="BI6" s="36">
        <f t="shared" si="7"/>
        <v>1759.36</v>
      </c>
      <c r="BJ6" s="36">
        <f t="shared" si="7"/>
        <v>1595.62</v>
      </c>
      <c r="BK6" s="36">
        <f t="shared" si="7"/>
        <v>1302.33</v>
      </c>
      <c r="BL6" s="36">
        <f t="shared" si="7"/>
        <v>1274.21</v>
      </c>
      <c r="BM6" s="36">
        <f t="shared" si="7"/>
        <v>1183.92</v>
      </c>
      <c r="BN6" s="36">
        <f t="shared" si="7"/>
        <v>1128.72</v>
      </c>
      <c r="BO6" s="35" t="str">
        <f>IF(BO7="","",IF(BO7="-","【-】","【"&amp;SUBSTITUTE(TEXT(BO7,"#,##0.00"),"-","△")&amp;"】"))</f>
        <v>【949.15】</v>
      </c>
      <c r="BP6" s="36">
        <f>IF(BP7="",NA(),BP7)</f>
        <v>19.39</v>
      </c>
      <c r="BQ6" s="36">
        <f t="shared" ref="BQ6:BY6" si="8">IF(BQ7="",NA(),BQ7)</f>
        <v>21.81</v>
      </c>
      <c r="BR6" s="36">
        <f t="shared" si="8"/>
        <v>26.52</v>
      </c>
      <c r="BS6" s="36">
        <f t="shared" si="8"/>
        <v>30.46</v>
      </c>
      <c r="BT6" s="36">
        <f t="shared" si="8"/>
        <v>30.8</v>
      </c>
      <c r="BU6" s="36">
        <f t="shared" si="8"/>
        <v>37.92</v>
      </c>
      <c r="BV6" s="36">
        <f t="shared" si="8"/>
        <v>40.89</v>
      </c>
      <c r="BW6" s="36">
        <f t="shared" si="8"/>
        <v>41.25</v>
      </c>
      <c r="BX6" s="36">
        <f t="shared" si="8"/>
        <v>42.5</v>
      </c>
      <c r="BY6" s="36">
        <f t="shared" si="8"/>
        <v>41.84</v>
      </c>
      <c r="BZ6" s="35" t="str">
        <f>IF(BZ7="","",IF(BZ7="-","【-】","【"&amp;SUBSTITUTE(TEXT(BZ7,"#,##0.00"),"-","△")&amp;"】"))</f>
        <v>【55.87】</v>
      </c>
      <c r="CA6" s="36">
        <f>IF(CA7="",NA(),CA7)</f>
        <v>509.36</v>
      </c>
      <c r="CB6" s="36">
        <f t="shared" ref="CB6:CJ6" si="9">IF(CB7="",NA(),CB7)</f>
        <v>458.93</v>
      </c>
      <c r="CC6" s="36">
        <f t="shared" si="9"/>
        <v>412.72</v>
      </c>
      <c r="CD6" s="36">
        <f t="shared" si="9"/>
        <v>362.38</v>
      </c>
      <c r="CE6" s="36">
        <f t="shared" si="9"/>
        <v>361.17</v>
      </c>
      <c r="CF6" s="36">
        <f t="shared" si="9"/>
        <v>423.18</v>
      </c>
      <c r="CG6" s="36">
        <f t="shared" si="9"/>
        <v>383.2</v>
      </c>
      <c r="CH6" s="36">
        <f t="shared" si="9"/>
        <v>383.25</v>
      </c>
      <c r="CI6" s="36">
        <f t="shared" si="9"/>
        <v>377.72</v>
      </c>
      <c r="CJ6" s="36">
        <f t="shared" si="9"/>
        <v>390.47</v>
      </c>
      <c r="CK6" s="35" t="str">
        <f>IF(CK7="","",IF(CK7="-","【-】","【"&amp;SUBSTITUTE(TEXT(CK7,"#,##0.00"),"-","△")&amp;"】"))</f>
        <v>【288.19】</v>
      </c>
      <c r="CL6" s="36">
        <f>IF(CL7="",NA(),CL7)</f>
        <v>45.54</v>
      </c>
      <c r="CM6" s="36">
        <f t="shared" ref="CM6:CU6" si="10">IF(CM7="",NA(),CM7)</f>
        <v>45.37</v>
      </c>
      <c r="CN6" s="36">
        <f t="shared" si="10"/>
        <v>42.67</v>
      </c>
      <c r="CO6" s="36">
        <f t="shared" si="10"/>
        <v>45.37</v>
      </c>
      <c r="CP6" s="36">
        <f t="shared" si="10"/>
        <v>46.02</v>
      </c>
      <c r="CQ6" s="36">
        <f t="shared" si="10"/>
        <v>46.9</v>
      </c>
      <c r="CR6" s="36">
        <f t="shared" si="10"/>
        <v>47.95</v>
      </c>
      <c r="CS6" s="36">
        <f t="shared" si="10"/>
        <v>48.26</v>
      </c>
      <c r="CT6" s="36">
        <f t="shared" si="10"/>
        <v>48.01</v>
      </c>
      <c r="CU6" s="36">
        <f t="shared" si="10"/>
        <v>49.08</v>
      </c>
      <c r="CV6" s="35" t="str">
        <f>IF(CV7="","",IF(CV7="-","【-】","【"&amp;SUBSTITUTE(TEXT(CV7,"#,##0.00"),"-","△")&amp;"】"))</f>
        <v>【56.31】</v>
      </c>
      <c r="CW6" s="36">
        <f>IF(CW7="",NA(),CW7)</f>
        <v>96.8</v>
      </c>
      <c r="CX6" s="36">
        <f t="shared" ref="CX6:DF6" si="11">IF(CX7="",NA(),CX7)</f>
        <v>96.8</v>
      </c>
      <c r="CY6" s="36">
        <f t="shared" si="11"/>
        <v>96.8</v>
      </c>
      <c r="CZ6" s="36">
        <f t="shared" si="11"/>
        <v>96.8</v>
      </c>
      <c r="DA6" s="36">
        <f t="shared" si="11"/>
        <v>96.8</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242128</v>
      </c>
      <c r="D7" s="38">
        <v>47</v>
      </c>
      <c r="E7" s="38">
        <v>1</v>
      </c>
      <c r="F7" s="38">
        <v>0</v>
      </c>
      <c r="G7" s="38">
        <v>0</v>
      </c>
      <c r="H7" s="38" t="s">
        <v>97</v>
      </c>
      <c r="I7" s="38" t="s">
        <v>98</v>
      </c>
      <c r="J7" s="38" t="s">
        <v>99</v>
      </c>
      <c r="K7" s="38" t="s">
        <v>100</v>
      </c>
      <c r="L7" s="38" t="s">
        <v>101</v>
      </c>
      <c r="M7" s="38" t="s">
        <v>102</v>
      </c>
      <c r="N7" s="39" t="s">
        <v>103</v>
      </c>
      <c r="O7" s="39" t="s">
        <v>104</v>
      </c>
      <c r="P7" s="39">
        <v>4.95</v>
      </c>
      <c r="Q7" s="39">
        <v>1530</v>
      </c>
      <c r="R7" s="39">
        <v>16396</v>
      </c>
      <c r="S7" s="39">
        <v>373.35</v>
      </c>
      <c r="T7" s="39">
        <v>43.92</v>
      </c>
      <c r="U7" s="39">
        <v>804</v>
      </c>
      <c r="V7" s="39">
        <v>33.4</v>
      </c>
      <c r="W7" s="39">
        <v>24.07</v>
      </c>
      <c r="X7" s="39">
        <v>44.22</v>
      </c>
      <c r="Y7" s="39">
        <v>54.95</v>
      </c>
      <c r="Z7" s="39">
        <v>55.66</v>
      </c>
      <c r="AA7" s="39">
        <v>53.08</v>
      </c>
      <c r="AB7" s="39">
        <v>67.8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2390.69</v>
      </c>
      <c r="BF7" s="39">
        <v>2165.37</v>
      </c>
      <c r="BG7" s="39">
        <v>2026.63</v>
      </c>
      <c r="BH7" s="39">
        <v>1774.87</v>
      </c>
      <c r="BI7" s="39">
        <v>1759.36</v>
      </c>
      <c r="BJ7" s="39">
        <v>1595.62</v>
      </c>
      <c r="BK7" s="39">
        <v>1302.33</v>
      </c>
      <c r="BL7" s="39">
        <v>1274.21</v>
      </c>
      <c r="BM7" s="39">
        <v>1183.92</v>
      </c>
      <c r="BN7" s="39">
        <v>1128.72</v>
      </c>
      <c r="BO7" s="39">
        <v>949.15</v>
      </c>
      <c r="BP7" s="39">
        <v>19.39</v>
      </c>
      <c r="BQ7" s="39">
        <v>21.81</v>
      </c>
      <c r="BR7" s="39">
        <v>26.52</v>
      </c>
      <c r="BS7" s="39">
        <v>30.46</v>
      </c>
      <c r="BT7" s="39">
        <v>30.8</v>
      </c>
      <c r="BU7" s="39">
        <v>37.92</v>
      </c>
      <c r="BV7" s="39">
        <v>40.89</v>
      </c>
      <c r="BW7" s="39">
        <v>41.25</v>
      </c>
      <c r="BX7" s="39">
        <v>42.5</v>
      </c>
      <c r="BY7" s="39">
        <v>41.84</v>
      </c>
      <c r="BZ7" s="39">
        <v>55.87</v>
      </c>
      <c r="CA7" s="39">
        <v>509.36</v>
      </c>
      <c r="CB7" s="39">
        <v>458.93</v>
      </c>
      <c r="CC7" s="39">
        <v>412.72</v>
      </c>
      <c r="CD7" s="39">
        <v>362.38</v>
      </c>
      <c r="CE7" s="39">
        <v>361.17</v>
      </c>
      <c r="CF7" s="39">
        <v>423.18</v>
      </c>
      <c r="CG7" s="39">
        <v>383.2</v>
      </c>
      <c r="CH7" s="39">
        <v>383.25</v>
      </c>
      <c r="CI7" s="39">
        <v>377.72</v>
      </c>
      <c r="CJ7" s="39">
        <v>390.47</v>
      </c>
      <c r="CK7" s="39">
        <v>288.19</v>
      </c>
      <c r="CL7" s="39">
        <v>45.54</v>
      </c>
      <c r="CM7" s="39">
        <v>45.37</v>
      </c>
      <c r="CN7" s="39">
        <v>42.67</v>
      </c>
      <c r="CO7" s="39">
        <v>45.37</v>
      </c>
      <c r="CP7" s="39">
        <v>46.02</v>
      </c>
      <c r="CQ7" s="39">
        <v>46.9</v>
      </c>
      <c r="CR7" s="39">
        <v>47.95</v>
      </c>
      <c r="CS7" s="39">
        <v>48.26</v>
      </c>
      <c r="CT7" s="39">
        <v>48.01</v>
      </c>
      <c r="CU7" s="39">
        <v>49.08</v>
      </c>
      <c r="CV7" s="39">
        <v>56.31</v>
      </c>
      <c r="CW7" s="39">
        <v>96.8</v>
      </c>
      <c r="CX7" s="39">
        <v>96.8</v>
      </c>
      <c r="CY7" s="39">
        <v>96.8</v>
      </c>
      <c r="CZ7" s="39">
        <v>96.8</v>
      </c>
      <c r="DA7" s="39">
        <v>96.8</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2022-01-20T10:08:59Z</cp:lastPrinted>
  <dcterms:created xsi:type="dcterms:W3CDTF">2021-12-03T07:03:53Z</dcterms:created>
  <dcterms:modified xsi:type="dcterms:W3CDTF">2022-01-20T10:09:15Z</dcterms:modified>
  <cp:category/>
</cp:coreProperties>
</file>