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3_市町から\水道\13志摩市★\"/>
    </mc:Choice>
  </mc:AlternateContent>
  <workbookProtection workbookAlgorithmName="SHA-512" workbookHashValue="CuAqbd8/E7PrrpS3WZaXukeKhXjGFa+fwk4yViNP5ZXxjUz+3WYzFPCHFViT1er8EbfiNwMCmtNFvxY05Di9wA==" workbookSaltValue="GxnvXYJhQDoD6C+iIu1ef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R6" i="5"/>
  <c r="AL8" i="4" s="1"/>
  <c r="Q6" i="5"/>
  <c r="P6" i="5"/>
  <c r="O6" i="5"/>
  <c r="I10" i="4" s="1"/>
  <c r="N6" i="5"/>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BB10" i="4"/>
  <c r="AT10" i="4"/>
  <c r="W10" i="4"/>
  <c r="P10" i="4"/>
  <c r="B10" i="4"/>
  <c r="AT8" i="4"/>
  <c r="AD8" i="4"/>
  <c r="P8" i="4"/>
  <c r="B8"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<sst xmlns="http://schemas.openxmlformats.org/spreadsheetml/2006/main" count="228" uniqueCount="113">
  <si>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</si>
  <si>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</si>
  <si>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</si>
  <si>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</si>
  <si>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</si>
  <si>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</si>
  <si>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</si>
  <si>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</si>
  <si>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</si>
  <si>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</si>
  <si>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</si>
  <si>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</si>
  <si>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</si>
  <si>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</si>
  <si>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</si>
  <si>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</si>
  <si>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</si>
  <si>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</si>
  <si>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</si>
  <si>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</si>
  <si>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</si>
  <si>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</si>
  <si>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</si>
  <si>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</si>
  <si>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</si>
  <si>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</si>
  <si>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</si>
  <si>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</si>
  <si>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</si>
  <si>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</si>
  <si>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</si>
  <si>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</si>
  <si>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</si>
  <si>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</si>
  <si>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</si>
  <si>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</si>
  <si>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</si>
  <si>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</si>
  <si>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</si>
  <si>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</si>
  <si>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</si>
  <si>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</si>
  <si>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</si>
  <si>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</si>
  <si>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</si>
  <si>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</si>
  <si>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</si>
  <si>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</si>
  <si>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</si>
  <si>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</si>
  <si>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</si>
  <si>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</si>
  <si>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</si>
  <si>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</si>
  <si>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</si>
  <si>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</si>
  <si>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</si>
  <si>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</si>
  <si>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</si>
  <si>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</si>
  <si>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</si>
  <si>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</si>
  <si>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</si>
  <si>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</si>
  <si>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</si>
  <si>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</si>
  <si>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</si>
  <si>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</si>
  <si>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</si>
  <si>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</si>
  <si>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</si>
  <si>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</si>
  <si>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</si>
  <si>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</si>
  <si>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</si>
  <si>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</si>
  <si>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</si>
  <si>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</si>
  <si>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</si>
  <si>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</si>
  <si>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</si>
  <si>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</si>
  <si>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</si>
  <si>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</si>
  <si>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</si>
  <si>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</si>
  <si>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</si>
  <si>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</si>
  <si>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</si>
  <si>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</si>
  <si>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</si>
  <si>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</si>
  <si>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</si>
  <si>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志摩市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</si>
  <si>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</si>
  <si>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</si>
  <si>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</si>
  <si>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</si>
  <si>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</si>
  <si>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</si>
  <si>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</si>
  <si>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</si>
  <si>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</si>
  <si>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</si>
  <si>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</si>
  <si>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</si>
  <si>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</si>
  <si>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</si>
  <si>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</si>
  <si>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</si>
  <si>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法定耐用年数を越えた管路延長の割合を表す管路経年化率は、類似団体及び全国平均値より低いが、今後耐用年数を迎える管路が増えることが見込まれています。
　また当年度に更新した管路延長の割合を表す管路更新率が類似団体平均値及び全国平均値より大幅に低いことから、改良が十分行われているとはいえず、老朽化が進行している状況にあり、計画的に管路更新事業を進めていく必要があります。
　高齢化や人口減少に伴い給水収益が減少していくことが予想される中で、企業債残高対給水収益比率が類似団体平均値よりも低いため、管路の更新投資を増やすため、企業債の借入れを検討しながら、財源を十分検討し老朽化施設の改良を実施していきます。
</t>
    <rPh sb="219" eb="220">
      <t>ナカ</t>
    </rPh>
    <rPh sb="250" eb="252">
      <t>カンロ</t>
    </rPh>
    <rPh sb="253" eb="255">
      <t>コウシン</t>
    </rPh>
    <rPh sb="255" eb="257">
      <t>トウシ</t>
    </rPh>
    <rPh sb="258" eb="259">
      <t>フ</t>
    </rPh>
    <phoneticPr fontId="4"/>
  </si>
  <si>
    <r>
      <t xml:space="preserve"> 単年度収支が黒字であることを示す経常収支比率が類似団体平均値よりも低い状態であるものの、これは新型コロナウィルス蔓延に対する経済政策として今年度限定で6カ月間基本料金を減免した事により給水収益が大きく低下した為の一時的なものであります。また累積欠損金も発生していません。さらに1年以内に支払うべき債務に対する支払能力を表す流動比率も全国平均値を上まわり、現在のところ健全経営であると考えます。
　施設の稼動が収益につながっているかを判断する有収率は今年度上昇に転じ類似団体より0.30ポイント高い状況となりましたが、給水された水量に対し収益に結びついていない水量（漏水等）を改善し、更なる費用削減を図るため、計画的に漏水調査を行い有収率の向上に努めていきます。
　</t>
    </r>
    <r>
      <rPr>
        <sz val="10"/>
        <rFont val="ＭＳ ゴシック"/>
        <family val="3"/>
        <charset val="128"/>
      </rPr>
      <t>また、施設利用率が類似団体平均値に比べ15ポイント近く低い状態となっており、給水原価も36.51円程高くなっています。これは、当市が季節によって水需要に大きな変動がある観光地のため、8月のお盆期間もしくは、年末年始時期の帰省客や観光客の増加で水道使用量がピークを迎えるという状況が、大きな要因になっています。ピーク時に供給不足にならないように設備投資を行ってきたため、それ以外の期間は設備過剰となって施設利用率が低下、給水原価も高くなっています。</t>
    </r>
    <r>
      <rPr>
        <sz val="10"/>
        <color theme="1"/>
        <rFont val="ＭＳ ゴシック"/>
        <family val="3"/>
        <charset val="128"/>
      </rPr>
      <t xml:space="preserve">
　常時安定給水できる設備規模が必要であるため、
安易に効率性を上げるための設備縮小はできないが、人口減少及び高齢化等に伴い年間水道使用量が減少していることから、施設の統廃合や縮小を検討していく必要があります。
</t>
    </r>
    <rPh sb="34" eb="35">
      <t>ヒク</t>
    </rPh>
    <rPh sb="48" eb="50">
      <t>シンガタ</t>
    </rPh>
    <rPh sb="57" eb="59">
      <t>マンエン</t>
    </rPh>
    <rPh sb="60" eb="61">
      <t>タイ</t>
    </rPh>
    <rPh sb="63" eb="67">
      <t>ケイザイセイサク</t>
    </rPh>
    <rPh sb="70" eb="73">
      <t>コンネンド</t>
    </rPh>
    <rPh sb="73" eb="75">
      <t>ゲンテイ</t>
    </rPh>
    <rPh sb="78" eb="79">
      <t>ゲツ</t>
    </rPh>
    <rPh sb="79" eb="80">
      <t>アイダ</t>
    </rPh>
    <rPh sb="85" eb="87">
      <t>ゲンメン</t>
    </rPh>
    <rPh sb="89" eb="90">
      <t>コト</t>
    </rPh>
    <rPh sb="93" eb="97">
      <t>キュウスイシュウエキ</t>
    </rPh>
    <rPh sb="98" eb="99">
      <t>オオ</t>
    </rPh>
    <rPh sb="101" eb="103">
      <t>テイカ</t>
    </rPh>
    <rPh sb="105" eb="106">
      <t>タメ</t>
    </rPh>
    <rPh sb="107" eb="110">
      <t>イチジテキ</t>
    </rPh>
    <rPh sb="225" eb="228">
      <t>コンネンド</t>
    </rPh>
    <rPh sb="228" eb="230">
      <t>ジョウショウ</t>
    </rPh>
    <rPh sb="231" eb="232">
      <t>テン</t>
    </rPh>
    <rPh sb="247" eb="248">
      <t>タカ</t>
    </rPh>
    <rPh sb="288" eb="290">
      <t>カイゼン</t>
    </rPh>
    <rPh sb="305" eb="308">
      <t>ケイカクテキ</t>
    </rPh>
    <rPh sb="309" eb="311">
      <t>ロウスイ</t>
    </rPh>
    <rPh sb="311" eb="313">
      <t>チョウサ</t>
    </rPh>
    <rPh sb="314" eb="315">
      <t>オコナ</t>
    </rPh>
    <rPh sb="358" eb="359">
      <t>チカ</t>
    </rPh>
    <rPh sb="436" eb="438">
      <t>ネンマツ</t>
    </rPh>
    <rPh sb="438" eb="440">
      <t>ネンシ</t>
    </rPh>
    <rPh sb="440" eb="442">
      <t>ジキ</t>
    </rPh>
    <rPh sb="490" eb="491">
      <t>ジ</t>
    </rPh>
    <rPh sb="637" eb="639">
      <t>シセツ</t>
    </rPh>
    <rPh sb="640" eb="643">
      <t>トウハイゴウ</t>
    </rPh>
    <rPh sb="644" eb="646">
      <t>シュクショウ</t>
    </rPh>
    <rPh sb="647" eb="649">
      <t>ケントウ</t>
    </rPh>
    <rPh sb="653" eb="655">
      <t>ヒツヨウ</t>
    </rPh>
    <phoneticPr fontId="4"/>
  </si>
  <si>
    <t>　経常収支比率、流動比率とも100％を超えていることから、比較的良好な経営状況といえます。少子高齢化、人口減少による給水収益の減少や、施設の老朽化等による有収率の低下、施設更新費用の増加など、将来の経営環境は厳しくなっていくことが予想されます。
　今後も引き続き、「志摩市水道事業経営戦略」「水道事業基本計画」に基づき、基幹施設の耐震化、経年管の布設替、経年施設の更新など将来に向けての投資を計画的に実行しつつ、投資の抑制・適正化を図り、国庫補助金・起債等を含めた財源確保についても検討していきます。
　将来にわたって安定的に事業を継続できるよう、経営の効率化、健全化を図っていきます。
　</t>
    <rPh sb="124" eb="126">
      <t>コンゴ</t>
    </rPh>
    <rPh sb="127" eb="128">
      <t>ヒ</t>
    </rPh>
    <rPh sb="129" eb="130">
      <t>ツヅ</t>
    </rPh>
    <rPh sb="160" eb="162">
      <t>キカン</t>
    </rPh>
    <rPh sb="162" eb="164">
      <t>シセツ</t>
    </rPh>
    <rPh sb="165" eb="168">
      <t>タイシンカ</t>
    </rPh>
    <rPh sb="219" eb="224">
      <t>コッコホジョキン</t>
    </rPh>
    <rPh sb="225" eb="228">
      <t>キサイトウ</t>
    </rPh>
    <rPh sb="229" eb="230">
      <t>フク</t>
    </rPh>
    <rPh sb="252" eb="254">
      <t>ショウライ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</si>
</sst>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0.18</c:v>
                </c:pt>
                <c:pt idx="1">
                  <c:v>0.22</c:v>
                </c:pt>
                <c:pt idx="2">
                  <c:v>0.36</c:v>
                </c:pt>
                <c:pt idx="3">
                  <c:v>7.0000000000000007E-2</c:v>
                </c:pt>
                <c:pt idx="4">
                  <c:v>0.28000000000000003</c:v>
                </c:pt>
              </c:numCache>
            </c:numRef>
          </c:val>
          <c:extLst>
            <c:ext xmlns:c16="http://schemas.microsoft.com/office/drawing/2014/chart" uri="{C3380CC4-5D6E-409C-BE32-E72D297353CC}">
              <c16:uniqueId val="{00000000-3E10-431E-BF9F-CE7E501739E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0.57999999999999996</c:v>
                </c:pt>
                <c:pt idx="3">
                  <c:v>0.54</c:v>
                </c:pt>
                <c:pt idx="4">
                  <c:v>0.56999999999999995</c:v>
                </c:pt>
              </c:numCache>
            </c:numRef>
          </c:val>
          <c:smooth val="0"/>
          <c:extLst>
            <c:ext xmlns:c16="http://schemas.microsoft.com/office/drawing/2014/chart" uri="{C3380CC4-5D6E-409C-BE32-E72D297353CC}">
              <c16:uniqueId val="{00000001-3E10-431E-BF9F-CE7E501739E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47.75</c:v>
                </c:pt>
                <c:pt idx="1">
                  <c:v>47.35</c:v>
                </c:pt>
                <c:pt idx="2">
                  <c:v>47.48</c:v>
                </c:pt>
                <c:pt idx="3">
                  <c:v>47.23</c:v>
                </c:pt>
                <c:pt idx="4">
                  <c:v>45.28</c:v>
                </c:pt>
              </c:numCache>
            </c:numRef>
          </c:val>
          <c:extLst>
            <c:ext xmlns:c16="http://schemas.microsoft.com/office/drawing/2014/chart" uri="{C3380CC4-5D6E-409C-BE32-E72D297353CC}">
              <c16:uniqueId val="{00000000-43BD-4E8D-8009-F39DA7E7C90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59.74</c:v>
                </c:pt>
                <c:pt idx="3">
                  <c:v>59.67</c:v>
                </c:pt>
                <c:pt idx="4">
                  <c:v>60.12</c:v>
                </c:pt>
              </c:numCache>
            </c:numRef>
          </c:val>
          <c:smooth val="0"/>
          <c:extLst>
            <c:ext xmlns:c16="http://schemas.microsoft.com/office/drawing/2014/chart" uri="{C3380CC4-5D6E-409C-BE32-E72D297353CC}">
              <c16:uniqueId val="{00000001-43BD-4E8D-8009-F39DA7E7C90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86.96</c:v>
                </c:pt>
                <c:pt idx="1">
                  <c:v>86.45</c:v>
                </c:pt>
                <c:pt idx="2">
                  <c:v>84.65</c:v>
                </c:pt>
                <c:pt idx="3">
                  <c:v>83.74</c:v>
                </c:pt>
                <c:pt idx="4">
                  <c:v>84.54</c:v>
                </c:pt>
              </c:numCache>
            </c:numRef>
          </c:val>
          <c:extLst>
            <c:ext xmlns:c16="http://schemas.microsoft.com/office/drawing/2014/chart" uri="{C3380CC4-5D6E-409C-BE32-E72D297353CC}">
              <c16:uniqueId val="{00000000-EB97-42C9-B497-CA5D25516E4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84.8</c:v>
                </c:pt>
                <c:pt idx="3">
                  <c:v>84.6</c:v>
                </c:pt>
                <c:pt idx="4">
                  <c:v>84.24</c:v>
                </c:pt>
              </c:numCache>
            </c:numRef>
          </c:val>
          <c:smooth val="0"/>
          <c:extLst>
            <c:ext xmlns:c16="http://schemas.microsoft.com/office/drawing/2014/chart" uri="{C3380CC4-5D6E-409C-BE32-E72D297353CC}">
              <c16:uniqueId val="{00000001-EB97-42C9-B497-CA5D25516E4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122.79</c:v>
                </c:pt>
                <c:pt idx="1">
                  <c:v>118.82</c:v>
                </c:pt>
                <c:pt idx="2">
                  <c:v>125.19</c:v>
                </c:pt>
                <c:pt idx="3">
                  <c:v>116.82</c:v>
                </c:pt>
                <c:pt idx="4">
                  <c:v>103.74</c:v>
                </c:pt>
              </c:numCache>
            </c:numRef>
          </c:val>
          <c:extLst>
            <c:ext xmlns:c16="http://schemas.microsoft.com/office/drawing/2014/chart" uri="{C3380CC4-5D6E-409C-BE32-E72D297353CC}">
              <c16:uniqueId val="{00000000-89DA-41A3-A0E4-31AF6D64B71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110.66</c:v>
                </c:pt>
                <c:pt idx="3">
                  <c:v>109.01</c:v>
                </c:pt>
                <c:pt idx="4">
                  <c:v>108.83</c:v>
                </c:pt>
              </c:numCache>
            </c:numRef>
          </c:val>
          <c:smooth val="0"/>
          <c:extLst>
            <c:ext xmlns:c16="http://schemas.microsoft.com/office/drawing/2014/chart" uri="{C3380CC4-5D6E-409C-BE32-E72D297353CC}">
              <c16:uniqueId val="{00000001-89DA-41A3-A0E4-31AF6D64B71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46.68</c:v>
                </c:pt>
                <c:pt idx="1">
                  <c:v>47.61</c:v>
                </c:pt>
                <c:pt idx="2">
                  <c:v>48.73</c:v>
                </c:pt>
                <c:pt idx="3">
                  <c:v>50.11</c:v>
                </c:pt>
                <c:pt idx="4">
                  <c:v>51.77</c:v>
                </c:pt>
              </c:numCache>
            </c:numRef>
          </c:val>
          <c:extLst>
            <c:ext xmlns:c16="http://schemas.microsoft.com/office/drawing/2014/chart" uri="{C3380CC4-5D6E-409C-BE32-E72D297353CC}">
              <c16:uniqueId val="{00000000-A8A8-42DA-8014-EE3EEA14CA6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47.66</c:v>
                </c:pt>
                <c:pt idx="3">
                  <c:v>48.17</c:v>
                </c:pt>
                <c:pt idx="4">
                  <c:v>48.83</c:v>
                </c:pt>
              </c:numCache>
            </c:numRef>
          </c:val>
          <c:smooth val="0"/>
          <c:extLst>
            <c:ext xmlns:c16="http://schemas.microsoft.com/office/drawing/2014/chart" uri="{C3380CC4-5D6E-409C-BE32-E72D297353CC}">
              <c16:uniqueId val="{00000001-A8A8-42DA-8014-EE3EEA14CA6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c:v>
                </c:pt>
                <c:pt idx="1">
                  <c:v>7.98</c:v>
                </c:pt>
                <c:pt idx="2">
                  <c:v>7.98</c:v>
                </c:pt>
                <c:pt idx="3">
                  <c:v>7.98</c:v>
                </c:pt>
                <c:pt idx="4">
                  <c:v>7.99</c:v>
                </c:pt>
              </c:numCache>
            </c:numRef>
          </c:val>
          <c:extLst>
            <c:ext xmlns:c16="http://schemas.microsoft.com/office/drawing/2014/chart" uri="{C3380CC4-5D6E-409C-BE32-E72D297353CC}">
              <c16:uniqueId val="{00000000-5887-4A5D-9910-C83692E1528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15.1</c:v>
                </c:pt>
                <c:pt idx="3">
                  <c:v>17.12</c:v>
                </c:pt>
                <c:pt idx="4">
                  <c:v>18.18</c:v>
                </c:pt>
              </c:numCache>
            </c:numRef>
          </c:val>
          <c:smooth val="0"/>
          <c:extLst>
            <c:ext xmlns:c16="http://schemas.microsoft.com/office/drawing/2014/chart" uri="{C3380CC4-5D6E-409C-BE32-E72D297353CC}">
              <c16:uniqueId val="{00000001-5887-4A5D-9910-C83692E1528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FA-48EB-B887-877A38D20FB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2.74</c:v>
                </c:pt>
                <c:pt idx="3">
                  <c:v>3.7</c:v>
                </c:pt>
                <c:pt idx="4">
                  <c:v>4.34</c:v>
                </c:pt>
              </c:numCache>
            </c:numRef>
          </c:val>
          <c:smooth val="0"/>
          <c:extLst>
            <c:ext xmlns:c16="http://schemas.microsoft.com/office/drawing/2014/chart" uri="{C3380CC4-5D6E-409C-BE32-E72D297353CC}">
              <c16:uniqueId val="{00000001-5EFA-48EB-B887-877A38D20FB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354.81</c:v>
                </c:pt>
                <c:pt idx="1">
                  <c:v>346.3</c:v>
                </c:pt>
                <c:pt idx="2">
                  <c:v>457.73</c:v>
                </c:pt>
                <c:pt idx="3">
                  <c:v>484.16</c:v>
                </c:pt>
                <c:pt idx="4">
                  <c:v>598.86</c:v>
                </c:pt>
              </c:numCache>
            </c:numRef>
          </c:val>
          <c:extLst>
            <c:ext xmlns:c16="http://schemas.microsoft.com/office/drawing/2014/chart" uri="{C3380CC4-5D6E-409C-BE32-E72D297353CC}">
              <c16:uniqueId val="{00000000-E087-4354-BC56-DC7CBD04F34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366.03</c:v>
                </c:pt>
                <c:pt idx="3">
                  <c:v>365.18</c:v>
                </c:pt>
                <c:pt idx="4">
                  <c:v>327.77</c:v>
                </c:pt>
              </c:numCache>
            </c:numRef>
          </c:val>
          <c:smooth val="0"/>
          <c:extLst>
            <c:ext xmlns:c16="http://schemas.microsoft.com/office/drawing/2014/chart" uri="{C3380CC4-5D6E-409C-BE32-E72D297353CC}">
              <c16:uniqueId val="{00000001-E087-4354-BC56-DC7CBD04F34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166.76</c:v>
                </c:pt>
                <c:pt idx="1">
                  <c:v>150.31</c:v>
                </c:pt>
                <c:pt idx="2">
                  <c:v>134.69</c:v>
                </c:pt>
                <c:pt idx="3">
                  <c:v>119.8</c:v>
                </c:pt>
                <c:pt idx="4">
                  <c:v>128.37</c:v>
                </c:pt>
              </c:numCache>
            </c:numRef>
          </c:val>
          <c:extLst>
            <c:ext xmlns:c16="http://schemas.microsoft.com/office/drawing/2014/chart" uri="{C3380CC4-5D6E-409C-BE32-E72D297353CC}">
              <c16:uniqueId val="{00000000-A104-4A3F-837B-673AF8201AF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370.12</c:v>
                </c:pt>
                <c:pt idx="3">
                  <c:v>371.65</c:v>
                </c:pt>
                <c:pt idx="4">
                  <c:v>397.1</c:v>
                </c:pt>
              </c:numCache>
            </c:numRef>
          </c:val>
          <c:smooth val="0"/>
          <c:extLst>
            <c:ext xmlns:c16="http://schemas.microsoft.com/office/drawing/2014/chart" uri="{C3380CC4-5D6E-409C-BE32-E72D297353CC}">
              <c16:uniqueId val="{00000001-A104-4A3F-837B-673AF8201AF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122.97</c:v>
                </c:pt>
                <c:pt idx="1">
                  <c:v>119.4</c:v>
                </c:pt>
                <c:pt idx="2">
                  <c:v>121.94</c:v>
                </c:pt>
                <c:pt idx="3">
                  <c:v>116.77</c:v>
                </c:pt>
                <c:pt idx="4">
                  <c:v>103.39</c:v>
                </c:pt>
              </c:numCache>
            </c:numRef>
          </c:val>
          <c:extLst>
            <c:ext xmlns:c16="http://schemas.microsoft.com/office/drawing/2014/chart" uri="{C3380CC4-5D6E-409C-BE32-E72D297353CC}">
              <c16:uniqueId val="{00000000-4DA5-419F-B590-E99A314CC85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100.42</c:v>
                </c:pt>
                <c:pt idx="3">
                  <c:v>98.77</c:v>
                </c:pt>
                <c:pt idx="4">
                  <c:v>95.79</c:v>
                </c:pt>
              </c:numCache>
            </c:numRef>
          </c:val>
          <c:smooth val="0"/>
          <c:extLst>
            <c:ext xmlns:c16="http://schemas.microsoft.com/office/drawing/2014/chart" uri="{C3380CC4-5D6E-409C-BE32-E72D297353CC}">
              <c16:uniqueId val="{00000001-4DA5-419F-B590-E99A314CC85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205.28</c:v>
                </c:pt>
                <c:pt idx="1">
                  <c:v>211.86</c:v>
                </c:pt>
                <c:pt idx="2">
                  <c:v>207.77</c:v>
                </c:pt>
                <c:pt idx="3">
                  <c:v>217.53</c:v>
                </c:pt>
                <c:pt idx="4">
                  <c:v>207.64</c:v>
                </c:pt>
              </c:numCache>
            </c:numRef>
          </c:val>
          <c:extLst>
            <c:ext xmlns:c16="http://schemas.microsoft.com/office/drawing/2014/chart" uri="{C3380CC4-5D6E-409C-BE32-E72D297353CC}">
              <c16:uniqueId val="{00000000-7456-4A29-A909-C9EA22D0EB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171.67</c:v>
                </c:pt>
                <c:pt idx="3">
                  <c:v>173.67</c:v>
                </c:pt>
                <c:pt idx="4">
                  <c:v>171.13</c:v>
                </c:pt>
              </c:numCache>
            </c:numRef>
          </c:val>
          <c:smooth val="0"/>
          <c:extLst>
            <c:ext xmlns:c16="http://schemas.microsoft.com/office/drawing/2014/chart" uri="{C3380CC4-5D6E-409C-BE32-E72D297353CC}">
              <c16:uniqueId val="{00000001-7456-4A29-A909-C9EA22D0EB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三重県　志摩市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A5</v>
      </c>
      <c r="X8" s="86"/>
      <c r="Y8" s="86"/>
      <c r="Z8" s="86"/>
      <c r="AA8" s="86"/>
      <c r="AB8" s="86"/>
      <c r="AC8" s="86"/>
      <c r="AD8" s="86" t="str">
        <f>データ!$M$6</f>
        <v>非設置</v>
      </c>
      <c r="AE8" s="86"/>
      <c r="AF8" s="86"/>
      <c r="AG8" s="86"/>
      <c r="AH8" s="86"/>
      <c r="AI8" s="86"/>
      <c r="AJ8" s="86"/>
      <c r="AK8" s="4"/>
      <c r="AL8" s="74">
        <f>データ!$R$6</f>
        <v>48370</v>
      </c>
      <c r="AM8" s="74"/>
      <c r="AN8" s="74"/>
      <c r="AO8" s="74"/>
      <c r="AP8" s="74"/>
      <c r="AQ8" s="74"/>
      <c r="AR8" s="74"/>
      <c r="AS8" s="74"/>
      <c r="AT8" s="70">
        <f>データ!$S$6</f>
        <v>178.95</v>
      </c>
      <c r="AU8" s="71"/>
      <c r="AV8" s="71"/>
      <c r="AW8" s="71"/>
      <c r="AX8" s="71"/>
      <c r="AY8" s="71"/>
      <c r="AZ8" s="71"/>
      <c r="BA8" s="71"/>
      <c r="BB8" s="73">
        <f>データ!$T$6</f>
        <v>270.3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89.81</v>
      </c>
      <c r="J10" s="71"/>
      <c r="K10" s="71"/>
      <c r="L10" s="71"/>
      <c r="M10" s="71"/>
      <c r="N10" s="71"/>
      <c r="O10" s="72"/>
      <c r="P10" s="73">
        <f>データ!$P$6</f>
        <v>98.59</v>
      </c>
      <c r="Q10" s="73"/>
      <c r="R10" s="73"/>
      <c r="S10" s="73"/>
      <c r="T10" s="73"/>
      <c r="U10" s="73"/>
      <c r="V10" s="73"/>
      <c r="W10" s="74">
        <f>データ!$Q$6</f>
        <v>4389</v>
      </c>
      <c r="X10" s="74"/>
      <c r="Y10" s="74"/>
      <c r="Z10" s="74"/>
      <c r="AA10" s="74"/>
      <c r="AB10" s="74"/>
      <c r="AC10" s="74"/>
      <c r="AD10" s="2"/>
      <c r="AE10" s="2"/>
      <c r="AF10" s="2"/>
      <c r="AG10" s="2"/>
      <c r="AH10" s="4"/>
      <c r="AI10" s="4"/>
      <c r="AJ10" s="4"/>
      <c r="AK10" s="4"/>
      <c r="AL10" s="74">
        <f>データ!$U$6</f>
        <v>47382</v>
      </c>
      <c r="AM10" s="74"/>
      <c r="AN10" s="74"/>
      <c r="AO10" s="74"/>
      <c r="AP10" s="74"/>
      <c r="AQ10" s="74"/>
      <c r="AR10" s="74"/>
      <c r="AS10" s="74"/>
      <c r="AT10" s="70">
        <f>データ!$V$6</f>
        <v>111.6</v>
      </c>
      <c r="AU10" s="71"/>
      <c r="AV10" s="71"/>
      <c r="AW10" s="71"/>
      <c r="AX10" s="71"/>
      <c r="AY10" s="71"/>
      <c r="AZ10" s="71"/>
      <c r="BA10" s="71"/>
      <c r="BB10" s="73">
        <f>データ!$W$6</f>
        <v>424.57</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111</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wUq4ponWTLLLNv7fwN3q4xmzkZ4Dp73RqZziqdoFzIByc5ZY9y/YARgYSDSYl8axiAG/v93W+tTl9uYTFlGWPQ==" saltValue="8MpMcxCy0K8//vkITe3iE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242152</v>
      </c>
      <c r="D6" s="34">
        <f t="shared" si="3"/>
        <v>46</v>
      </c>
      <c r="E6" s="34">
        <f t="shared" si="3"/>
        <v>1</v>
      </c>
      <c r="F6" s="34">
        <f t="shared" si="3"/>
        <v>0</v>
      </c>
      <c r="G6" s="34">
        <f t="shared" si="3"/>
        <v>1</v>
      </c>
      <c r="H6" s="34" t="str">
        <f t="shared" si="3"/>
        <v>三重県　志摩市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89.81</v>
      </c>
      <c r="P6" s="35">
        <f t="shared" si="3"/>
        <v>98.59</v>
      </c>
      <c r="Q6" s="35">
        <f t="shared" si="3"/>
        <v>4389</v>
      </c>
      <c r="R6" s="35">
        <f t="shared" si="3"/>
        <v>48370</v>
      </c>
      <c r="S6" s="35">
        <f t="shared" si="3"/>
        <v>178.95</v>
      </c>
      <c r="T6" s="35">
        <f t="shared" si="3"/>
        <v>270.3</v>
      </c>
      <c r="U6" s="35">
        <f t="shared" si="3"/>
        <v>47382</v>
      </c>
      <c r="V6" s="35">
        <f t="shared" si="3"/>
        <v>111.6</v>
      </c>
      <c r="W6" s="35">
        <f t="shared" si="3"/>
        <v>424.57</v>
      </c>
      <c r="X6" s="36">
        <f>IF(X7="",NA(),X7)</f>
        <v>122.79</v>
      </c>
      <c r="Y6" s="36">
        <f t="shared" ref="Y6:AG6" si="4">IF(Y7="",NA(),Y7)</f>
        <v>118.82</v>
      </c>
      <c r="Z6" s="36">
        <f t="shared" si="4"/>
        <v>125.19</v>
      </c>
      <c r="AA6" s="36">
        <f t="shared" si="4"/>
        <v>116.82</v>
      </c>
      <c r="AB6" s="36">
        <f t="shared" si="4"/>
        <v>103.74</v>
      </c>
      <c r="AC6" s="36">
        <f t="shared" si="4"/>
        <v>113.16</v>
      </c>
      <c r="AD6" s="36">
        <f t="shared" si="4"/>
        <v>112.15</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2.74</v>
      </c>
      <c r="AQ6" s="36">
        <f t="shared" si="5"/>
        <v>3.7</v>
      </c>
      <c r="AR6" s="36">
        <f t="shared" si="5"/>
        <v>4.34</v>
      </c>
      <c r="AS6" s="35" t="str">
        <f>IF(AS7="","",IF(AS7="-","【-】","【"&amp;SUBSTITUTE(TEXT(AS7,"#,##0.00"),"-","△")&amp;"】"))</f>
        <v>【1.15】</v>
      </c>
      <c r="AT6" s="36">
        <f>IF(AT7="",NA(),AT7)</f>
        <v>354.81</v>
      </c>
      <c r="AU6" s="36">
        <f t="shared" ref="AU6:BC6" si="6">IF(AU7="",NA(),AU7)</f>
        <v>346.3</v>
      </c>
      <c r="AV6" s="36">
        <f t="shared" si="6"/>
        <v>457.73</v>
      </c>
      <c r="AW6" s="36">
        <f t="shared" si="6"/>
        <v>484.16</v>
      </c>
      <c r="AX6" s="36">
        <f t="shared" si="6"/>
        <v>598.86</v>
      </c>
      <c r="AY6" s="36">
        <f t="shared" si="6"/>
        <v>357.82</v>
      </c>
      <c r="AZ6" s="36">
        <f t="shared" si="6"/>
        <v>355.5</v>
      </c>
      <c r="BA6" s="36">
        <f t="shared" si="6"/>
        <v>366.03</v>
      </c>
      <c r="BB6" s="36">
        <f t="shared" si="6"/>
        <v>365.18</v>
      </c>
      <c r="BC6" s="36">
        <f t="shared" si="6"/>
        <v>327.77</v>
      </c>
      <c r="BD6" s="35" t="str">
        <f>IF(BD7="","",IF(BD7="-","【-】","【"&amp;SUBSTITUTE(TEXT(BD7,"#,##0.00"),"-","△")&amp;"】"))</f>
        <v>【260.31】</v>
      </c>
      <c r="BE6" s="36">
        <f>IF(BE7="",NA(),BE7)</f>
        <v>166.76</v>
      </c>
      <c r="BF6" s="36">
        <f t="shared" ref="BF6:BN6" si="7">IF(BF7="",NA(),BF7)</f>
        <v>150.31</v>
      </c>
      <c r="BG6" s="36">
        <f t="shared" si="7"/>
        <v>134.69</v>
      </c>
      <c r="BH6" s="36">
        <f t="shared" si="7"/>
        <v>119.8</v>
      </c>
      <c r="BI6" s="36">
        <f t="shared" si="7"/>
        <v>128.37</v>
      </c>
      <c r="BJ6" s="36">
        <f t="shared" si="7"/>
        <v>307.45999999999998</v>
      </c>
      <c r="BK6" s="36">
        <f t="shared" si="7"/>
        <v>312.58</v>
      </c>
      <c r="BL6" s="36">
        <f t="shared" si="7"/>
        <v>370.12</v>
      </c>
      <c r="BM6" s="36">
        <f t="shared" si="7"/>
        <v>371.65</v>
      </c>
      <c r="BN6" s="36">
        <f t="shared" si="7"/>
        <v>397.1</v>
      </c>
      <c r="BO6" s="35" t="str">
        <f>IF(BO7="","",IF(BO7="-","【-】","【"&amp;SUBSTITUTE(TEXT(BO7,"#,##0.00"),"-","△")&amp;"】"))</f>
        <v>【275.67】</v>
      </c>
      <c r="BP6" s="36">
        <f>IF(BP7="",NA(),BP7)</f>
        <v>122.97</v>
      </c>
      <c r="BQ6" s="36">
        <f t="shared" ref="BQ6:BY6" si="8">IF(BQ7="",NA(),BQ7)</f>
        <v>119.4</v>
      </c>
      <c r="BR6" s="36">
        <f t="shared" si="8"/>
        <v>121.94</v>
      </c>
      <c r="BS6" s="36">
        <f t="shared" si="8"/>
        <v>116.77</v>
      </c>
      <c r="BT6" s="36">
        <f t="shared" si="8"/>
        <v>103.39</v>
      </c>
      <c r="BU6" s="36">
        <f t="shared" si="8"/>
        <v>106.01</v>
      </c>
      <c r="BV6" s="36">
        <f t="shared" si="8"/>
        <v>104.57</v>
      </c>
      <c r="BW6" s="36">
        <f t="shared" si="8"/>
        <v>100.42</v>
      </c>
      <c r="BX6" s="36">
        <f t="shared" si="8"/>
        <v>98.77</v>
      </c>
      <c r="BY6" s="36">
        <f t="shared" si="8"/>
        <v>95.79</v>
      </c>
      <c r="BZ6" s="35" t="str">
        <f>IF(BZ7="","",IF(BZ7="-","【-】","【"&amp;SUBSTITUTE(TEXT(BZ7,"#,##0.00"),"-","△")&amp;"】"))</f>
        <v>【100.05】</v>
      </c>
      <c r="CA6" s="36">
        <f>IF(CA7="",NA(),CA7)</f>
        <v>205.28</v>
      </c>
      <c r="CB6" s="36">
        <f t="shared" ref="CB6:CJ6" si="9">IF(CB7="",NA(),CB7)</f>
        <v>211.86</v>
      </c>
      <c r="CC6" s="36">
        <f t="shared" si="9"/>
        <v>207.77</v>
      </c>
      <c r="CD6" s="36">
        <f t="shared" si="9"/>
        <v>217.53</v>
      </c>
      <c r="CE6" s="36">
        <f t="shared" si="9"/>
        <v>207.64</v>
      </c>
      <c r="CF6" s="36">
        <f t="shared" si="9"/>
        <v>162.24</v>
      </c>
      <c r="CG6" s="36">
        <f t="shared" si="9"/>
        <v>165.47</v>
      </c>
      <c r="CH6" s="36">
        <f t="shared" si="9"/>
        <v>171.67</v>
      </c>
      <c r="CI6" s="36">
        <f t="shared" si="9"/>
        <v>173.67</v>
      </c>
      <c r="CJ6" s="36">
        <f t="shared" si="9"/>
        <v>171.13</v>
      </c>
      <c r="CK6" s="35" t="str">
        <f>IF(CK7="","",IF(CK7="-","【-】","【"&amp;SUBSTITUTE(TEXT(CK7,"#,##0.00"),"-","△")&amp;"】"))</f>
        <v>【166.40】</v>
      </c>
      <c r="CL6" s="36">
        <f>IF(CL7="",NA(),CL7)</f>
        <v>47.75</v>
      </c>
      <c r="CM6" s="36">
        <f t="shared" ref="CM6:CU6" si="10">IF(CM7="",NA(),CM7)</f>
        <v>47.35</v>
      </c>
      <c r="CN6" s="36">
        <f t="shared" si="10"/>
        <v>47.48</v>
      </c>
      <c r="CO6" s="36">
        <f t="shared" si="10"/>
        <v>47.23</v>
      </c>
      <c r="CP6" s="36">
        <f t="shared" si="10"/>
        <v>45.28</v>
      </c>
      <c r="CQ6" s="36">
        <f t="shared" si="10"/>
        <v>59.11</v>
      </c>
      <c r="CR6" s="36">
        <f t="shared" si="10"/>
        <v>59.74</v>
      </c>
      <c r="CS6" s="36">
        <f t="shared" si="10"/>
        <v>59.74</v>
      </c>
      <c r="CT6" s="36">
        <f t="shared" si="10"/>
        <v>59.67</v>
      </c>
      <c r="CU6" s="36">
        <f t="shared" si="10"/>
        <v>60.12</v>
      </c>
      <c r="CV6" s="35" t="str">
        <f>IF(CV7="","",IF(CV7="-","【-】","【"&amp;SUBSTITUTE(TEXT(CV7,"#,##0.00"),"-","△")&amp;"】"))</f>
        <v>【60.69】</v>
      </c>
      <c r="CW6" s="36">
        <f>IF(CW7="",NA(),CW7)</f>
        <v>86.96</v>
      </c>
      <c r="CX6" s="36">
        <f t="shared" ref="CX6:DF6" si="11">IF(CX7="",NA(),CX7)</f>
        <v>86.45</v>
      </c>
      <c r="CY6" s="36">
        <f t="shared" si="11"/>
        <v>84.65</v>
      </c>
      <c r="CZ6" s="36">
        <f t="shared" si="11"/>
        <v>83.74</v>
      </c>
      <c r="DA6" s="36">
        <f t="shared" si="11"/>
        <v>84.54</v>
      </c>
      <c r="DB6" s="36">
        <f t="shared" si="11"/>
        <v>87.91</v>
      </c>
      <c r="DC6" s="36">
        <f t="shared" si="11"/>
        <v>87.28</v>
      </c>
      <c r="DD6" s="36">
        <f t="shared" si="11"/>
        <v>84.8</v>
      </c>
      <c r="DE6" s="36">
        <f t="shared" si="11"/>
        <v>84.6</v>
      </c>
      <c r="DF6" s="36">
        <f t="shared" si="11"/>
        <v>84.24</v>
      </c>
      <c r="DG6" s="35" t="str">
        <f>IF(DG7="","",IF(DG7="-","【-】","【"&amp;SUBSTITUTE(TEXT(DG7,"#,##0.00"),"-","△")&amp;"】"))</f>
        <v>【89.82】</v>
      </c>
      <c r="DH6" s="36">
        <f>IF(DH7="",NA(),DH7)</f>
        <v>46.68</v>
      </c>
      <c r="DI6" s="36">
        <f t="shared" ref="DI6:DQ6" si="12">IF(DI7="",NA(),DI7)</f>
        <v>47.61</v>
      </c>
      <c r="DJ6" s="36">
        <f t="shared" si="12"/>
        <v>48.73</v>
      </c>
      <c r="DK6" s="36">
        <f t="shared" si="12"/>
        <v>50.11</v>
      </c>
      <c r="DL6" s="36">
        <f t="shared" si="12"/>
        <v>51.77</v>
      </c>
      <c r="DM6" s="36">
        <f t="shared" si="12"/>
        <v>46.88</v>
      </c>
      <c r="DN6" s="36">
        <f t="shared" si="12"/>
        <v>46.94</v>
      </c>
      <c r="DO6" s="36">
        <f t="shared" si="12"/>
        <v>47.66</v>
      </c>
      <c r="DP6" s="36">
        <f t="shared" si="12"/>
        <v>48.17</v>
      </c>
      <c r="DQ6" s="36">
        <f t="shared" si="12"/>
        <v>48.83</v>
      </c>
      <c r="DR6" s="35" t="str">
        <f>IF(DR7="","",IF(DR7="-","【-】","【"&amp;SUBSTITUTE(TEXT(DR7,"#,##0.00"),"-","△")&amp;"】"))</f>
        <v>【50.19】</v>
      </c>
      <c r="DS6" s="36">
        <f>IF(DS7="",NA(),DS7)</f>
        <v>8</v>
      </c>
      <c r="DT6" s="36">
        <f t="shared" ref="DT6:EB6" si="13">IF(DT7="",NA(),DT7)</f>
        <v>7.98</v>
      </c>
      <c r="DU6" s="36">
        <f t="shared" si="13"/>
        <v>7.98</v>
      </c>
      <c r="DV6" s="36">
        <f t="shared" si="13"/>
        <v>7.98</v>
      </c>
      <c r="DW6" s="36">
        <f t="shared" si="13"/>
        <v>7.99</v>
      </c>
      <c r="DX6" s="36">
        <f t="shared" si="13"/>
        <v>13.39</v>
      </c>
      <c r="DY6" s="36">
        <f t="shared" si="13"/>
        <v>14.48</v>
      </c>
      <c r="DZ6" s="36">
        <f t="shared" si="13"/>
        <v>15.1</v>
      </c>
      <c r="EA6" s="36">
        <f t="shared" si="13"/>
        <v>17.12</v>
      </c>
      <c r="EB6" s="36">
        <f t="shared" si="13"/>
        <v>18.18</v>
      </c>
      <c r="EC6" s="35" t="str">
        <f>IF(EC7="","",IF(EC7="-","【-】","【"&amp;SUBSTITUTE(TEXT(EC7,"#,##0.00"),"-","△")&amp;"】"))</f>
        <v>【20.63】</v>
      </c>
      <c r="ED6" s="36">
        <f>IF(ED7="",NA(),ED7)</f>
        <v>0.18</v>
      </c>
      <c r="EE6" s="36">
        <f t="shared" ref="EE6:EM6" si="14">IF(EE7="",NA(),EE7)</f>
        <v>0.22</v>
      </c>
      <c r="EF6" s="36">
        <f t="shared" si="14"/>
        <v>0.36</v>
      </c>
      <c r="EG6" s="36">
        <f t="shared" si="14"/>
        <v>7.0000000000000007E-2</v>
      </c>
      <c r="EH6" s="36">
        <f t="shared" si="14"/>
        <v>0.28000000000000003</v>
      </c>
      <c r="EI6" s="36">
        <f t="shared" si="14"/>
        <v>0.71</v>
      </c>
      <c r="EJ6" s="36">
        <f t="shared" si="14"/>
        <v>0.75</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242152</v>
      </c>
      <c r="D7" s="38">
        <v>46</v>
      </c>
      <c r="E7" s="38">
        <v>1</v>
      </c>
      <c r="F7" s="38">
        <v>0</v>
      </c>
      <c r="G7" s="38">
        <v>1</v>
      </c>
      <c r="H7" s="38" t="s">
        <v>93</v>
      </c>
      <c r="I7" s="38" t="s">
        <v>94</v>
      </c>
      <c r="J7" s="38" t="s">
        <v>95</v>
      </c>
      <c r="K7" s="38" t="s">
        <v>96</v>
      </c>
      <c r="L7" s="38" t="s">
        <v>97</v>
      </c>
      <c r="M7" s="38" t="s">
        <v>98</v>
      </c>
      <c r="N7" s="39" t="s">
        <v>99</v>
      </c>
      <c r="O7" s="39">
        <v>89.81</v>
      </c>
      <c r="P7" s="39">
        <v>98.59</v>
      </c>
      <c r="Q7" s="39">
        <v>4389</v>
      </c>
      <c r="R7" s="39">
        <v>48370</v>
      </c>
      <c r="S7" s="39">
        <v>178.95</v>
      </c>
      <c r="T7" s="39">
        <v>270.3</v>
      </c>
      <c r="U7" s="39">
        <v>47382</v>
      </c>
      <c r="V7" s="39">
        <v>111.6</v>
      </c>
      <c r="W7" s="39">
        <v>424.57</v>
      </c>
      <c r="X7" s="39">
        <v>122.79</v>
      </c>
      <c r="Y7" s="39">
        <v>118.82</v>
      </c>
      <c r="Z7" s="39">
        <v>125.19</v>
      </c>
      <c r="AA7" s="39">
        <v>116.82</v>
      </c>
      <c r="AB7" s="39">
        <v>103.74</v>
      </c>
      <c r="AC7" s="39">
        <v>113.16</v>
      </c>
      <c r="AD7" s="39">
        <v>112.15</v>
      </c>
      <c r="AE7" s="39">
        <v>110.66</v>
      </c>
      <c r="AF7" s="39">
        <v>109.01</v>
      </c>
      <c r="AG7" s="39">
        <v>108.83</v>
      </c>
      <c r="AH7" s="39">
        <v>110.27</v>
      </c>
      <c r="AI7" s="39">
        <v>0</v>
      </c>
      <c r="AJ7" s="39">
        <v>0</v>
      </c>
      <c r="AK7" s="39">
        <v>0</v>
      </c>
      <c r="AL7" s="39">
        <v>0</v>
      </c>
      <c r="AM7" s="39">
        <v>0</v>
      </c>
      <c r="AN7" s="39">
        <v>0.68</v>
      </c>
      <c r="AO7" s="39">
        <v>1</v>
      </c>
      <c r="AP7" s="39">
        <v>2.74</v>
      </c>
      <c r="AQ7" s="39">
        <v>3.7</v>
      </c>
      <c r="AR7" s="39">
        <v>4.34</v>
      </c>
      <c r="AS7" s="39">
        <v>1.1499999999999999</v>
      </c>
      <c r="AT7" s="39">
        <v>354.81</v>
      </c>
      <c r="AU7" s="39">
        <v>346.3</v>
      </c>
      <c r="AV7" s="39">
        <v>457.73</v>
      </c>
      <c r="AW7" s="39">
        <v>484.16</v>
      </c>
      <c r="AX7" s="39">
        <v>598.86</v>
      </c>
      <c r="AY7" s="39">
        <v>357.82</v>
      </c>
      <c r="AZ7" s="39">
        <v>355.5</v>
      </c>
      <c r="BA7" s="39">
        <v>366.03</v>
      </c>
      <c r="BB7" s="39">
        <v>365.18</v>
      </c>
      <c r="BC7" s="39">
        <v>327.77</v>
      </c>
      <c r="BD7" s="39">
        <v>260.31</v>
      </c>
      <c r="BE7" s="39">
        <v>166.76</v>
      </c>
      <c r="BF7" s="39">
        <v>150.31</v>
      </c>
      <c r="BG7" s="39">
        <v>134.69</v>
      </c>
      <c r="BH7" s="39">
        <v>119.8</v>
      </c>
      <c r="BI7" s="39">
        <v>128.37</v>
      </c>
      <c r="BJ7" s="39">
        <v>307.45999999999998</v>
      </c>
      <c r="BK7" s="39">
        <v>312.58</v>
      </c>
      <c r="BL7" s="39">
        <v>370.12</v>
      </c>
      <c r="BM7" s="39">
        <v>371.65</v>
      </c>
      <c r="BN7" s="39">
        <v>397.1</v>
      </c>
      <c r="BO7" s="39">
        <v>275.67</v>
      </c>
      <c r="BP7" s="39">
        <v>122.97</v>
      </c>
      <c r="BQ7" s="39">
        <v>119.4</v>
      </c>
      <c r="BR7" s="39">
        <v>121.94</v>
      </c>
      <c r="BS7" s="39">
        <v>116.77</v>
      </c>
      <c r="BT7" s="39">
        <v>103.39</v>
      </c>
      <c r="BU7" s="39">
        <v>106.01</v>
      </c>
      <c r="BV7" s="39">
        <v>104.57</v>
      </c>
      <c r="BW7" s="39">
        <v>100.42</v>
      </c>
      <c r="BX7" s="39">
        <v>98.77</v>
      </c>
      <c r="BY7" s="39">
        <v>95.79</v>
      </c>
      <c r="BZ7" s="39">
        <v>100.05</v>
      </c>
      <c r="CA7" s="39">
        <v>205.28</v>
      </c>
      <c r="CB7" s="39">
        <v>211.86</v>
      </c>
      <c r="CC7" s="39">
        <v>207.77</v>
      </c>
      <c r="CD7" s="39">
        <v>217.53</v>
      </c>
      <c r="CE7" s="39">
        <v>207.64</v>
      </c>
      <c r="CF7" s="39">
        <v>162.24</v>
      </c>
      <c r="CG7" s="39">
        <v>165.47</v>
      </c>
      <c r="CH7" s="39">
        <v>171.67</v>
      </c>
      <c r="CI7" s="39">
        <v>173.67</v>
      </c>
      <c r="CJ7" s="39">
        <v>171.13</v>
      </c>
      <c r="CK7" s="39">
        <v>166.4</v>
      </c>
      <c r="CL7" s="39">
        <v>47.75</v>
      </c>
      <c r="CM7" s="39">
        <v>47.35</v>
      </c>
      <c r="CN7" s="39">
        <v>47.48</v>
      </c>
      <c r="CO7" s="39">
        <v>47.23</v>
      </c>
      <c r="CP7" s="39">
        <v>45.28</v>
      </c>
      <c r="CQ7" s="39">
        <v>59.11</v>
      </c>
      <c r="CR7" s="39">
        <v>59.74</v>
      </c>
      <c r="CS7" s="39">
        <v>59.74</v>
      </c>
      <c r="CT7" s="39">
        <v>59.67</v>
      </c>
      <c r="CU7" s="39">
        <v>60.12</v>
      </c>
      <c r="CV7" s="39">
        <v>60.69</v>
      </c>
      <c r="CW7" s="39">
        <v>86.96</v>
      </c>
      <c r="CX7" s="39">
        <v>86.45</v>
      </c>
      <c r="CY7" s="39">
        <v>84.65</v>
      </c>
      <c r="CZ7" s="39">
        <v>83.74</v>
      </c>
      <c r="DA7" s="39">
        <v>84.54</v>
      </c>
      <c r="DB7" s="39">
        <v>87.91</v>
      </c>
      <c r="DC7" s="39">
        <v>87.28</v>
      </c>
      <c r="DD7" s="39">
        <v>84.8</v>
      </c>
      <c r="DE7" s="39">
        <v>84.6</v>
      </c>
      <c r="DF7" s="39">
        <v>84.24</v>
      </c>
      <c r="DG7" s="39">
        <v>89.82</v>
      </c>
      <c r="DH7" s="39">
        <v>46.68</v>
      </c>
      <c r="DI7" s="39">
        <v>47.61</v>
      </c>
      <c r="DJ7" s="39">
        <v>48.73</v>
      </c>
      <c r="DK7" s="39">
        <v>50.11</v>
      </c>
      <c r="DL7" s="39">
        <v>51.77</v>
      </c>
      <c r="DM7" s="39">
        <v>46.88</v>
      </c>
      <c r="DN7" s="39">
        <v>46.94</v>
      </c>
      <c r="DO7" s="39">
        <v>47.66</v>
      </c>
      <c r="DP7" s="39">
        <v>48.17</v>
      </c>
      <c r="DQ7" s="39">
        <v>48.83</v>
      </c>
      <c r="DR7" s="39">
        <v>50.19</v>
      </c>
      <c r="DS7" s="39">
        <v>8</v>
      </c>
      <c r="DT7" s="39">
        <v>7.98</v>
      </c>
      <c r="DU7" s="39">
        <v>7.98</v>
      </c>
      <c r="DV7" s="39">
        <v>7.98</v>
      </c>
      <c r="DW7" s="39">
        <v>7.99</v>
      </c>
      <c r="DX7" s="39">
        <v>13.39</v>
      </c>
      <c r="DY7" s="39">
        <v>14.48</v>
      </c>
      <c r="DZ7" s="39">
        <v>15.1</v>
      </c>
      <c r="EA7" s="39">
        <v>17.12</v>
      </c>
      <c r="EB7" s="39">
        <v>18.18</v>
      </c>
      <c r="EC7" s="39">
        <v>20.63</v>
      </c>
      <c r="ED7" s="39">
        <v>0.18</v>
      </c>
      <c r="EE7" s="39">
        <v>0.22</v>
      </c>
      <c r="EF7" s="39">
        <v>0.36</v>
      </c>
      <c r="EG7" s="39">
        <v>7.0000000000000007E-2</v>
      </c>
      <c r="EH7" s="39">
        <v>0.28000000000000003</v>
      </c>
      <c r="EI7" s="39">
        <v>0.71</v>
      </c>
      <c r="EJ7" s="39">
        <v>0.75</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2022-01-26T23:31:21Z</cp:lastPrinted>
  <dcterms:created xsi:type="dcterms:W3CDTF">2021-12-03T06:52:09Z</dcterms:created>
  <dcterms:modified xsi:type="dcterms:W3CDTF">2022-02-14T00:09:17Z</dcterms:modified>
  <cp:category/>
</cp:coreProperties>
</file>