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２年度決算）の分析等について\【管財】R2経営分析比較表\"/>
    </mc:Choice>
  </mc:AlternateContent>
  <workbookProtection workbookAlgorithmName="SHA-512" workbookHashValue="ksVnZNd34/L1muC+1t1H8gv0ow2vvAL4+uvu8J9txmIdMOI1OslMJygGihWzWwuryNqp3ysvMQTlMh62uTpMfA==" workbookSaltValue="sQk4oZPIzVrJfqkQHEf2n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GQ30" i="4"/>
  <c r="LT76" i="4"/>
  <c r="GQ51" i="4"/>
  <c r="LH30" i="4"/>
  <c r="BZ51" i="4"/>
  <c r="IE76" i="4"/>
  <c r="BZ30" i="4"/>
  <c r="BG30" i="4"/>
  <c r="FX51" i="4"/>
  <c r="HP76" i="4"/>
  <c r="FX30" i="4"/>
  <c r="AV76" i="4"/>
  <c r="KO51" i="4"/>
  <c r="BG51" i="4"/>
  <c r="LE76" i="4"/>
  <c r="KO30" i="4"/>
  <c r="KP76" i="4"/>
  <c r="JV30" i="4"/>
  <c r="HA76" i="4"/>
  <c r="AN51" i="4"/>
  <c r="FE30" i="4"/>
  <c r="FE51" i="4"/>
  <c r="AN30" i="4"/>
  <c r="AG76" i="4"/>
  <c r="JV51" i="4"/>
  <c r="KA76" i="4"/>
  <c r="EL51" i="4"/>
  <c r="JC30" i="4"/>
  <c r="GL76" i="4"/>
  <c r="U51" i="4"/>
  <c r="EL30" i="4"/>
  <c r="U30" i="4"/>
  <c r="R76" i="4"/>
  <c r="JC51"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<sst xmlns="http://schemas.openxmlformats.org/spreadsheetml/2006/main" count="278" uniqueCount="133">
  <si>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</si>
  <si>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</si>
  <si>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</si>
  <si>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</si>
  <si>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</si>
  <si>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</si>
  <si>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</si>
  <si>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</si>
  <si>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</si>
  <si>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</si>
  <si>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</si>
  <si>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</si>
  <si>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</si>
  <si>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</si>
  <si>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</si>
  <si>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</si>
  <si>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</si>
  <si>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</si>
  <si>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</si>
  <si>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</si>
  <si>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</si>
  <si>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</si>
  <si>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</si>
  <si>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</si>
  <si>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</si>
  <si>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</si>
  <si>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</si>
  <si>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</si>
  <si>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</si>
  <si>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</si>
  <si>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</si>
  <si>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</si>
  <si>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</si>
  <si>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</si>
  <si>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</si>
  <si>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</si>
  <si>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</si>
  <si>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</si>
  <si>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</si>
  <si>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</si>
  <si>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</si>
  <si>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</si>
  <si>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</si>
  <si>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</si>
  <si>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</si>
  <si>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</si>
  <si>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</si>
  <si>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</si>
  <si>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</si>
  <si>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</si>
  <si>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</si>
  <si>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</si>
  <si>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</si>
  <si>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</si>
  <si>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</si>
  <si>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</si>
  <si>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</si>
  <si>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</si>
  <si>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</si>
  <si>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</si>
  <si>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</si>
  <si>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</si>
  <si>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</si>
  <si>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</si>
  <si>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</si>
  <si>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</si>
  <si>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</si>
  <si>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</si>
  <si>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</si>
  <si>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</si>
  <si>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</si>
  <si>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</si>
  <si>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</si>
  <si>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</si>
  <si>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</si>
  <si>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</si>
  <si>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</si>
  <si>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</si>
  <si>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</si>
  <si>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</si>
  <si>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</si>
  <si>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</si>
  <si>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</si>
  <si>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</si>
  <si>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</si>
  <si>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</si>
  <si>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</si>
  <si>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</si>
  <si>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</si>
  <si>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</si>
  <si>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</si>
  <si>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</si>
  <si>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</si>
  <si>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</si>
  <si>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</si>
  <si>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</si>
  <si>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</si>
  <si>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</si>
  <si>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</si>
  <si>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</si>
  <si>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</si>
  <si>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</si>
  <si>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</si>
  <si>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</si>
  <si>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当該値(N-2)</t>
    <phoneticPr fontId="5"/>
  </si>
  <si>
    <t>当該値(N-1)</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</si>
  <si>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</si>
  <si>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</si>
  <si>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</si>
  <si>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</si>
  <si>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</si>
  <si>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</si>
  <si>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</si>
  <si>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</si>
  <si>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</si>
  <si>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</si>
  <si>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</si>
  <si>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</si>
  <si>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</si>
  <si>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</si>
  <si>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</si>
  <si>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</si>
  <si>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</si>
  <si>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</si>
  <si>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</si>
  <si>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</si>
  <si>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</si>
  <si>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</si>
  <si>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</si>
  <si>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t>
    </r>
    <r>
      <rPr>
        <sz val="11"/>
        <rFont val="ＭＳ ゴシック"/>
        <family val="3"/>
        <charset val="128"/>
      </rPr>
      <t>企業債残高対料金収入比率について、例年０％である理由として、広場式の駐車場で料金収納のための機械設置もなく、維持管理は軽微な補修のみであり設備投資額が小さい。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</si>
  <si>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長時間利用しても１回６００円（乗用車）等としているため稼働率は低く推移している。
　観光拠点として機能しているため、例年であれば観光（行楽）シーズンには駐車台数が増加し、回転率も上がるため一定の収益を上げているが、新型コロナウイルス感染症の影響で観光シーズンの利用も減少したため、利用台数は大きく減少している。</t>
    <rPh sb="1" eb="4">
      <t>チョウジカン</t>
    </rPh>
    <rPh sb="4" eb="6">
      <t>リヨウ</t>
    </rPh>
    <rPh sb="9" eb="11">
      <t>イッカイ</t>
    </rPh>
    <rPh sb="14" eb="15">
      <t>エン</t>
    </rPh>
    <rPh sb="16" eb="18">
      <t>ジョウヨウ</t>
    </rPh>
    <rPh sb="18" eb="19">
      <t>シャ</t>
    </rPh>
    <rPh sb="20" eb="21">
      <t>トウ</t>
    </rPh>
    <rPh sb="28" eb="30">
      <t>カドウ</t>
    </rPh>
    <rPh sb="30" eb="31">
      <t>リツ</t>
    </rPh>
    <rPh sb="32" eb="33">
      <t>ヒク</t>
    </rPh>
    <rPh sb="34" eb="36">
      <t>スイイ</t>
    </rPh>
    <rPh sb="43" eb="45">
      <t>カンコウ</t>
    </rPh>
    <rPh sb="45" eb="47">
      <t>キョテン</t>
    </rPh>
    <rPh sb="50" eb="52">
      <t>キノウ</t>
    </rPh>
    <rPh sb="59" eb="61">
      <t>レイネン</t>
    </rPh>
    <rPh sb="65" eb="67">
      <t>カンコウ</t>
    </rPh>
    <rPh sb="68" eb="70">
      <t>コウラク</t>
    </rPh>
    <rPh sb="77" eb="79">
      <t>チュウシャ</t>
    </rPh>
    <rPh sb="79" eb="81">
      <t>ダイスウ</t>
    </rPh>
    <rPh sb="82" eb="84">
      <t>ゾウカ</t>
    </rPh>
    <rPh sb="86" eb="88">
      <t>カイテン</t>
    </rPh>
    <rPh sb="88" eb="89">
      <t>リツ</t>
    </rPh>
    <rPh sb="90" eb="91">
      <t>ア</t>
    </rPh>
    <rPh sb="95" eb="97">
      <t>イッテイ</t>
    </rPh>
    <rPh sb="98" eb="100">
      <t>シュウエキ</t>
    </rPh>
    <rPh sb="101" eb="102">
      <t>ア</t>
    </rPh>
    <rPh sb="108" eb="110">
      <t>シンガタ</t>
    </rPh>
    <rPh sb="117" eb="120">
      <t>カンセンショウ</t>
    </rPh>
    <rPh sb="121" eb="123">
      <t>エイキョウ</t>
    </rPh>
    <rPh sb="124" eb="126">
      <t>カンコウ</t>
    </rPh>
    <rPh sb="131" eb="133">
      <t>リヨウ</t>
    </rPh>
    <rPh sb="134" eb="136">
      <t>ゲンショウ</t>
    </rPh>
    <rPh sb="141" eb="143">
      <t>リヨウ</t>
    </rPh>
    <rPh sb="143" eb="145">
      <t>ダイスウ</t>
    </rPh>
    <rPh sb="146" eb="147">
      <t>オオ</t>
    </rPh>
    <rPh sb="149" eb="151">
      <t>ゲンショウ</t>
    </rPh>
    <phoneticPr fontId="6"/>
  </si>
  <si>
    <t>　これまで一般会計からの繰入金に頼ることなく独立採算で運営できていたが、新型コロナウイルス感染症の影響で一時閉鎖期間を設けたり、利用台数が大幅に減少したことなどから、収益的収支比率が悪化している。
　駅に近い市営駐車場として定着し、市の観光拠点となっているため継続した利用はあるものの、イベント自体の中止等が相次ぎ、利用者が減少したことから、一般会計からの繰入金で補填せざるを得ない状況となっている。</t>
    <rPh sb="5" eb="7">
      <t>イッパン</t>
    </rPh>
    <rPh sb="7" eb="9">
      <t>カイケイ</t>
    </rPh>
    <rPh sb="12" eb="14">
      <t>クリイレ</t>
    </rPh>
    <rPh sb="14" eb="15">
      <t>キン</t>
    </rPh>
    <rPh sb="16" eb="17">
      <t>タヨ</t>
    </rPh>
    <rPh sb="22" eb="24">
      <t>ドクリツ</t>
    </rPh>
    <rPh sb="24" eb="26">
      <t>サイサン</t>
    </rPh>
    <rPh sb="27" eb="29">
      <t>ウンエイ</t>
    </rPh>
    <rPh sb="36" eb="38">
      <t>シンガタ</t>
    </rPh>
    <rPh sb="45" eb="48">
      <t>カンセンショウ</t>
    </rPh>
    <rPh sb="49" eb="51">
      <t>エイキョウ</t>
    </rPh>
    <rPh sb="52" eb="54">
      <t>イチジ</t>
    </rPh>
    <rPh sb="54" eb="56">
      <t>ヘイサ</t>
    </rPh>
    <rPh sb="56" eb="58">
      <t>キカン</t>
    </rPh>
    <rPh sb="59" eb="60">
      <t>モウ</t>
    </rPh>
    <rPh sb="64" eb="66">
      <t>リヨウ</t>
    </rPh>
    <rPh sb="66" eb="68">
      <t>ダイスウ</t>
    </rPh>
    <rPh sb="69" eb="71">
      <t>オオハバ</t>
    </rPh>
    <rPh sb="72" eb="74">
      <t>ゲンショウ</t>
    </rPh>
    <rPh sb="83" eb="86">
      <t>シュウエキテキ</t>
    </rPh>
    <rPh sb="86" eb="88">
      <t>シュウシ</t>
    </rPh>
    <rPh sb="88" eb="90">
      <t>ヒリツ</t>
    </rPh>
    <rPh sb="91" eb="93">
      <t>アッカ</t>
    </rPh>
    <rPh sb="100" eb="101">
      <t>エキ</t>
    </rPh>
    <rPh sb="102" eb="103">
      <t>チカ</t>
    </rPh>
    <rPh sb="104" eb="106">
      <t>シエイ</t>
    </rPh>
    <rPh sb="106" eb="109">
      <t>チュウシャジョウ</t>
    </rPh>
    <rPh sb="112" eb="114">
      <t>テイチャク</t>
    </rPh>
    <rPh sb="116" eb="117">
      <t>シ</t>
    </rPh>
    <rPh sb="118" eb="120">
      <t>カンコウ</t>
    </rPh>
    <rPh sb="120" eb="122">
      <t>キョテン</t>
    </rPh>
    <rPh sb="130" eb="132">
      <t>ケイゾク</t>
    </rPh>
    <rPh sb="134" eb="136">
      <t>リヨウ</t>
    </rPh>
    <rPh sb="147" eb="149">
      <t>ジタイ</t>
    </rPh>
    <rPh sb="150" eb="152">
      <t>チュウシ</t>
    </rPh>
    <rPh sb="152" eb="153">
      <t>トウ</t>
    </rPh>
    <rPh sb="154" eb="156">
      <t>アイツ</t>
    </rPh>
    <rPh sb="158" eb="161">
      <t>リヨウシャ</t>
    </rPh>
    <rPh sb="162" eb="164">
      <t>ゲンショウ</t>
    </rPh>
    <rPh sb="171" eb="173">
      <t>イッパン</t>
    </rPh>
    <rPh sb="173" eb="175">
      <t>カイケイ</t>
    </rPh>
    <rPh sb="178" eb="180">
      <t>クリイレ</t>
    </rPh>
    <rPh sb="180" eb="181">
      <t>キン</t>
    </rPh>
    <rPh sb="182" eb="184">
      <t>ホテン</t>
    </rPh>
    <rPh sb="188" eb="189">
      <t>エ</t>
    </rPh>
    <rPh sb="191" eb="193">
      <t>ジョウキョウ</t>
    </rPh>
    <phoneticPr fontId="6"/>
  </si>
  <si>
    <r>
      <t>　</t>
    </r>
    <r>
      <rPr>
        <sz val="11"/>
        <rFont val="ＭＳ ゴシック"/>
        <family val="3"/>
        <charset val="128"/>
      </rPr>
      <t>大規模な更新投資の必要がないため、大幅な経費の増加はないものの、利用者減少による使用料収入の激減は避けされず、全体として赤字となった。
　市の観光拠点として位置する駐車場であるため、一定の利用は見込めるものの、単体でみると採算がとれない駐車場もあり、恒常的に赤字の駐車場の廃止なども含め、経営改善の取り組みが必要である。</t>
    </r>
    <rPh sb="1" eb="4">
      <t>ダイキボ</t>
    </rPh>
    <rPh sb="5" eb="7">
      <t>コウシン</t>
    </rPh>
    <rPh sb="7" eb="9">
      <t>トウシ</t>
    </rPh>
    <rPh sb="10" eb="12">
      <t>ヒツヨウ</t>
    </rPh>
    <rPh sb="18" eb="20">
      <t>オオハバ</t>
    </rPh>
    <rPh sb="21" eb="23">
      <t>ケイヒ</t>
    </rPh>
    <rPh sb="24" eb="26">
      <t>ゾウカ</t>
    </rPh>
    <rPh sb="70" eb="71">
      <t>シ</t>
    </rPh>
    <rPh sb="72" eb="74">
      <t>カンコウ</t>
    </rPh>
    <rPh sb="74" eb="76">
      <t>キョテン</t>
    </rPh>
    <rPh sb="79" eb="81">
      <t>イチ</t>
    </rPh>
    <rPh sb="83" eb="85">
      <t>チュウシャ</t>
    </rPh>
    <rPh sb="85" eb="86">
      <t>ジョウ</t>
    </rPh>
    <rPh sb="92" eb="94">
      <t>イッテイ</t>
    </rPh>
    <rPh sb="95" eb="97">
      <t>リヨウ</t>
    </rPh>
    <rPh sb="98" eb="100">
      <t>ミコ</t>
    </rPh>
    <rPh sb="106" eb="108">
      <t>タンタイ</t>
    </rPh>
    <rPh sb="112" eb="114">
      <t>サイサン</t>
    </rPh>
    <rPh sb="119" eb="122">
      <t>チュウシャジョウ</t>
    </rPh>
    <rPh sb="126" eb="129">
      <t>コウジョウテキ</t>
    </rPh>
    <rPh sb="130" eb="132">
      <t>アカジ</t>
    </rPh>
    <rPh sb="133" eb="136">
      <t>チュウシャジョウ</t>
    </rPh>
    <rPh sb="137" eb="139">
      <t>ハイシ</t>
    </rPh>
    <rPh sb="142" eb="143">
      <t>フク</t>
    </rPh>
    <rPh sb="145" eb="147">
      <t>ケイエイ</t>
    </rPh>
    <rPh sb="147" eb="149">
      <t>カイゼン</t>
    </rPh>
    <rPh sb="150" eb="151">
      <t>ト</t>
    </rPh>
    <rPh sb="152" eb="153">
      <t>ク</t>
    </rPh>
    <rPh sb="155" eb="157">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</si>
</sst>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210.3</c:v>
                </c:pt>
                <c:pt idx="1">
                  <c:v>204.5</c:v>
                </c:pt>
                <c:pt idx="2">
                  <c:v>176.6</c:v>
                </c:pt>
                <c:pt idx="3">
                  <c:v>128.6</c:v>
                </c:pt>
                <c:pt idx="4">
                  <c:v>107.3</c:v>
                </c:pt>
              </c:numCache>
            </c:numRef>
          </c:val>
          <c:extLst>
            <c:ext xmlns:c16="http://schemas.microsoft.com/office/drawing/2014/chart" uri="{C3380CC4-5D6E-409C-BE32-E72D297353CC}">
              <c16:uniqueId val="{00000000-E9F5-460E-AE44-2D65B6140FB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413.9</c:v>
                </c:pt>
                <c:pt idx="1">
                  <c:v>263.7</c:v>
                </c:pt>
                <c:pt idx="2">
                  <c:v>373.2</c:v>
                </c:pt>
                <c:pt idx="3">
                  <c:v>742.8</c:v>
                </c:pt>
                <c:pt idx="4">
                  <c:v>385.7</c:v>
                </c:pt>
              </c:numCache>
            </c:numRef>
          </c:val>
          <c:smooth val="0"/>
          <c:extLst>
            <c:ext xmlns:c16="http://schemas.microsoft.com/office/drawing/2014/chart" uri="{C3380CC4-5D6E-409C-BE32-E72D297353CC}">
              <c16:uniqueId val="{00000001-E9F5-460E-AE44-2D65B6140FB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770-47CE-9A1A-5C34FAADA81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40</c:v>
                </c:pt>
                <c:pt idx="1">
                  <c:v>33.200000000000003</c:v>
                </c:pt>
                <c:pt idx="2">
                  <c:v>87.9</c:v>
                </c:pt>
                <c:pt idx="3">
                  <c:v>56.3</c:v>
                </c:pt>
                <c:pt idx="4">
                  <c:v>70.3</c:v>
                </c:pt>
              </c:numCache>
            </c:numRef>
          </c:val>
          <c:smooth val="0"/>
          <c:extLst>
            <c:ext xmlns:c16="http://schemas.microsoft.com/office/drawing/2014/chart" uri="{C3380CC4-5D6E-409C-BE32-E72D297353CC}">
              <c16:uniqueId val="{00000001-E770-47CE-9A1A-5C34FAADA81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53E-48F2-9C8C-44620B48B7A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53E-48F2-9C8C-44620B48B7A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445-4B60-B21E-755782DBB53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445-4B60-B21E-755782DBB53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3.4</c:v>
                </c:pt>
              </c:numCache>
            </c:numRef>
          </c:val>
          <c:extLst>
            <c:ext xmlns:c16="http://schemas.microsoft.com/office/drawing/2014/chart" uri="{C3380CC4-5D6E-409C-BE32-E72D297353CC}">
              <c16:uniqueId val="{00000000-A7E8-4D13-8422-4CB128CC215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0.5</c:v>
                </c:pt>
                <c:pt idx="2">
                  <c:v>4</c:v>
                </c:pt>
                <c:pt idx="3">
                  <c:v>2</c:v>
                </c:pt>
                <c:pt idx="4">
                  <c:v>9</c:v>
                </c:pt>
              </c:numCache>
            </c:numRef>
          </c:val>
          <c:smooth val="0"/>
          <c:extLst>
            <c:ext xmlns:c16="http://schemas.microsoft.com/office/drawing/2014/chart" uri="{C3380CC4-5D6E-409C-BE32-E72D297353CC}">
              <c16:uniqueId val="{00000001-A7E8-4D13-8422-4CB128CC215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11</c:v>
                </c:pt>
              </c:numCache>
            </c:numRef>
          </c:val>
          <c:extLst>
            <c:ext xmlns:c16="http://schemas.microsoft.com/office/drawing/2014/chart" uri="{C3380CC4-5D6E-409C-BE32-E72D297353CC}">
              <c16:uniqueId val="{00000000-1AE9-4706-844D-B7691900757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c:v>
                </c:pt>
                <c:pt idx="1">
                  <c:v>1</c:v>
                </c:pt>
                <c:pt idx="2">
                  <c:v>18</c:v>
                </c:pt>
                <c:pt idx="3">
                  <c:v>15</c:v>
                </c:pt>
                <c:pt idx="4">
                  <c:v>405</c:v>
                </c:pt>
              </c:numCache>
            </c:numRef>
          </c:val>
          <c:smooth val="0"/>
          <c:extLst>
            <c:ext xmlns:c16="http://schemas.microsoft.com/office/drawing/2014/chart" uri="{C3380CC4-5D6E-409C-BE32-E72D297353CC}">
              <c16:uniqueId val="{00000001-1AE9-4706-844D-B7691900757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45.9</c:v>
                </c:pt>
                <c:pt idx="1">
                  <c:v>51.7</c:v>
                </c:pt>
                <c:pt idx="2">
                  <c:v>36.200000000000003</c:v>
                </c:pt>
                <c:pt idx="3">
                  <c:v>37.5</c:v>
                </c:pt>
                <c:pt idx="4">
                  <c:v>37.5</c:v>
                </c:pt>
              </c:numCache>
            </c:numRef>
          </c:val>
          <c:extLst>
            <c:ext xmlns:c16="http://schemas.microsoft.com/office/drawing/2014/chart" uri="{C3380CC4-5D6E-409C-BE32-E72D297353CC}">
              <c16:uniqueId val="{00000000-84D7-46B4-878E-8C6626BB0AD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c:v>
                </c:pt>
                <c:pt idx="1">
                  <c:v>170.6</c:v>
                </c:pt>
                <c:pt idx="2">
                  <c:v>290.39999999999998</c:v>
                </c:pt>
                <c:pt idx="3">
                  <c:v>304.89999999999998</c:v>
                </c:pt>
                <c:pt idx="4">
                  <c:v>224.4</c:v>
                </c:pt>
              </c:numCache>
            </c:numRef>
          </c:val>
          <c:smooth val="0"/>
          <c:extLst>
            <c:ext xmlns:c16="http://schemas.microsoft.com/office/drawing/2014/chart" uri="{C3380CC4-5D6E-409C-BE32-E72D297353CC}">
              <c16:uniqueId val="{00000001-84D7-46B4-878E-8C6626BB0AD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56.2</c:v>
                </c:pt>
                <c:pt idx="1">
                  <c:v>53.7</c:v>
                </c:pt>
                <c:pt idx="2">
                  <c:v>47.2</c:v>
                </c:pt>
                <c:pt idx="3">
                  <c:v>42.3</c:v>
                </c:pt>
                <c:pt idx="4">
                  <c:v>5.2</c:v>
                </c:pt>
              </c:numCache>
            </c:numRef>
          </c:val>
          <c:extLst>
            <c:ext xmlns:c16="http://schemas.microsoft.com/office/drawing/2014/chart" uri="{C3380CC4-5D6E-409C-BE32-E72D297353CC}">
              <c16:uniqueId val="{00000000-CC36-48D6-BF1B-8C355421E4A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37.4</c:v>
                </c:pt>
                <c:pt idx="1">
                  <c:v>28.9</c:v>
                </c:pt>
                <c:pt idx="2">
                  <c:v>29</c:v>
                </c:pt>
                <c:pt idx="3">
                  <c:v>32.9</c:v>
                </c:pt>
                <c:pt idx="4">
                  <c:v>-121.8</c:v>
                </c:pt>
              </c:numCache>
            </c:numRef>
          </c:val>
          <c:smooth val="0"/>
          <c:extLst>
            <c:ext xmlns:c16="http://schemas.microsoft.com/office/drawing/2014/chart" uri="{C3380CC4-5D6E-409C-BE32-E72D297353CC}">
              <c16:uniqueId val="{00000001-CC36-48D6-BF1B-8C355421E4A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14460</c:v>
                </c:pt>
                <c:pt idx="1">
                  <c:v>19102</c:v>
                </c:pt>
                <c:pt idx="2">
                  <c:v>15044</c:v>
                </c:pt>
                <c:pt idx="3">
                  <c:v>7994</c:v>
                </c:pt>
                <c:pt idx="4">
                  <c:v>969</c:v>
                </c:pt>
              </c:numCache>
            </c:numRef>
          </c:val>
          <c:extLst>
            <c:ext xmlns:c16="http://schemas.microsoft.com/office/drawing/2014/chart" uri="{C3380CC4-5D6E-409C-BE32-E72D297353CC}">
              <c16:uniqueId val="{00000000-C2B2-4A7F-AFB8-D33263F3A2F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9208</c:v>
                </c:pt>
                <c:pt idx="1">
                  <c:v>8524</c:v>
                </c:pt>
                <c:pt idx="2">
                  <c:v>8137</c:v>
                </c:pt>
                <c:pt idx="3">
                  <c:v>8005</c:v>
                </c:pt>
                <c:pt idx="4">
                  <c:v>2698</c:v>
                </c:pt>
              </c:numCache>
            </c:numRef>
          </c:val>
          <c:smooth val="0"/>
          <c:extLst>
            <c:ext xmlns:c16="http://schemas.microsoft.com/office/drawing/2014/chart" uri="{C3380CC4-5D6E-409C-BE32-E72D297353CC}">
              <c16:uniqueId val="{00000001-C2B2-4A7F-AFB8-D33263F3A2F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13159</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120</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47</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558</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111</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無</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210.3</v>
      </c>
      <c r="V31" s="110"/>
      <c r="W31" s="110"/>
      <c r="X31" s="110"/>
      <c r="Y31" s="110"/>
      <c r="Z31" s="110"/>
      <c r="AA31" s="110"/>
      <c r="AB31" s="110"/>
      <c r="AC31" s="110"/>
      <c r="AD31" s="110"/>
      <c r="AE31" s="110"/>
      <c r="AF31" s="110"/>
      <c r="AG31" s="110"/>
      <c r="AH31" s="110"/>
      <c r="AI31" s="110"/>
      <c r="AJ31" s="110"/>
      <c r="AK31" s="110"/>
      <c r="AL31" s="110"/>
      <c r="AM31" s="110"/>
      <c r="AN31" s="110">
        <f>データ!Z7</f>
        <v>204.5</v>
      </c>
      <c r="AO31" s="110"/>
      <c r="AP31" s="110"/>
      <c r="AQ31" s="110"/>
      <c r="AR31" s="110"/>
      <c r="AS31" s="110"/>
      <c r="AT31" s="110"/>
      <c r="AU31" s="110"/>
      <c r="AV31" s="110"/>
      <c r="AW31" s="110"/>
      <c r="AX31" s="110"/>
      <c r="AY31" s="110"/>
      <c r="AZ31" s="110"/>
      <c r="BA31" s="110"/>
      <c r="BB31" s="110"/>
      <c r="BC31" s="110"/>
      <c r="BD31" s="110"/>
      <c r="BE31" s="110"/>
      <c r="BF31" s="110"/>
      <c r="BG31" s="110">
        <f>データ!AA7</f>
        <v>176.6</v>
      </c>
      <c r="BH31" s="110"/>
      <c r="BI31" s="110"/>
      <c r="BJ31" s="110"/>
      <c r="BK31" s="110"/>
      <c r="BL31" s="110"/>
      <c r="BM31" s="110"/>
      <c r="BN31" s="110"/>
      <c r="BO31" s="110"/>
      <c r="BP31" s="110"/>
      <c r="BQ31" s="110"/>
      <c r="BR31" s="110"/>
      <c r="BS31" s="110"/>
      <c r="BT31" s="110"/>
      <c r="BU31" s="110"/>
      <c r="BV31" s="110"/>
      <c r="BW31" s="110"/>
      <c r="BX31" s="110"/>
      <c r="BY31" s="110"/>
      <c r="BZ31" s="110">
        <f>データ!AB7</f>
        <v>128.6</v>
      </c>
      <c r="CA31" s="110"/>
      <c r="CB31" s="110"/>
      <c r="CC31" s="110"/>
      <c r="CD31" s="110"/>
      <c r="CE31" s="110"/>
      <c r="CF31" s="110"/>
      <c r="CG31" s="110"/>
      <c r="CH31" s="110"/>
      <c r="CI31" s="110"/>
      <c r="CJ31" s="110"/>
      <c r="CK31" s="110"/>
      <c r="CL31" s="110"/>
      <c r="CM31" s="110"/>
      <c r="CN31" s="110"/>
      <c r="CO31" s="110"/>
      <c r="CP31" s="110"/>
      <c r="CQ31" s="110"/>
      <c r="CR31" s="110"/>
      <c r="CS31" s="110">
        <f>データ!AC7</f>
        <v>107.3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3.4</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45.9</v>
      </c>
      <c r="JD31" s="81"/>
      <c r="JE31" s="81"/>
      <c r="JF31" s="81"/>
      <c r="JG31" s="81"/>
      <c r="JH31" s="81"/>
      <c r="JI31" s="81"/>
      <c r="JJ31" s="81"/>
      <c r="JK31" s="81"/>
      <c r="JL31" s="81"/>
      <c r="JM31" s="81"/>
      <c r="JN31" s="81"/>
      <c r="JO31" s="81"/>
      <c r="JP31" s="81"/>
      <c r="JQ31" s="81"/>
      <c r="JR31" s="81"/>
      <c r="JS31" s="81"/>
      <c r="JT31" s="81"/>
      <c r="JU31" s="82"/>
      <c r="JV31" s="80">
        <f>データ!DL7</f>
        <v>51.7</v>
      </c>
      <c r="JW31" s="81"/>
      <c r="JX31" s="81"/>
      <c r="JY31" s="81"/>
      <c r="JZ31" s="81"/>
      <c r="KA31" s="81"/>
      <c r="KB31" s="81"/>
      <c r="KC31" s="81"/>
      <c r="KD31" s="81"/>
      <c r="KE31" s="81"/>
      <c r="KF31" s="81"/>
      <c r="KG31" s="81"/>
      <c r="KH31" s="81"/>
      <c r="KI31" s="81"/>
      <c r="KJ31" s="81"/>
      <c r="KK31" s="81"/>
      <c r="KL31" s="81"/>
      <c r="KM31" s="81"/>
      <c r="KN31" s="82"/>
      <c r="KO31" s="80">
        <f>データ!DM7</f>
        <v>36.200000000000003</v>
      </c>
      <c r="KP31" s="81"/>
      <c r="KQ31" s="81"/>
      <c r="KR31" s="81"/>
      <c r="KS31" s="81"/>
      <c r="KT31" s="81"/>
      <c r="KU31" s="81"/>
      <c r="KV31" s="81"/>
      <c r="KW31" s="81"/>
      <c r="KX31" s="81"/>
      <c r="KY31" s="81"/>
      <c r="KZ31" s="81"/>
      <c r="LA31" s="81"/>
      <c r="LB31" s="81"/>
      <c r="LC31" s="81"/>
      <c r="LD31" s="81"/>
      <c r="LE31" s="81"/>
      <c r="LF31" s="81"/>
      <c r="LG31" s="82"/>
      <c r="LH31" s="80">
        <f>データ!DN7</f>
        <v>37.5</v>
      </c>
      <c r="LI31" s="81"/>
      <c r="LJ31" s="81"/>
      <c r="LK31" s="81"/>
      <c r="LL31" s="81"/>
      <c r="LM31" s="81"/>
      <c r="LN31" s="81"/>
      <c r="LO31" s="81"/>
      <c r="LP31" s="81"/>
      <c r="LQ31" s="81"/>
      <c r="LR31" s="81"/>
      <c r="LS31" s="81"/>
      <c r="LT31" s="81"/>
      <c r="LU31" s="81"/>
      <c r="LV31" s="81"/>
      <c r="LW31" s="81"/>
      <c r="LX31" s="81"/>
      <c r="LY31" s="81"/>
      <c r="LZ31" s="82"/>
      <c r="MA31" s="80">
        <f>データ!DO7</f>
        <v>37.5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413.9</v>
      </c>
      <c r="V32" s="110"/>
      <c r="W32" s="110"/>
      <c r="X32" s="110"/>
      <c r="Y32" s="110"/>
      <c r="Z32" s="110"/>
      <c r="AA32" s="110"/>
      <c r="AB32" s="110"/>
      <c r="AC32" s="110"/>
      <c r="AD32" s="110"/>
      <c r="AE32" s="110"/>
      <c r="AF32" s="110"/>
      <c r="AG32" s="110"/>
      <c r="AH32" s="110"/>
      <c r="AI32" s="110"/>
      <c r="AJ32" s="110"/>
      <c r="AK32" s="110"/>
      <c r="AL32" s="110"/>
      <c r="AM32" s="110"/>
      <c r="AN32" s="110">
        <f>データ!AE7</f>
        <v>263.7</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1.7</v>
      </c>
      <c r="EM32" s="110"/>
      <c r="EN32" s="110"/>
      <c r="EO32" s="110"/>
      <c r="EP32" s="110"/>
      <c r="EQ32" s="110"/>
      <c r="ER32" s="110"/>
      <c r="ES32" s="110"/>
      <c r="ET32" s="110"/>
      <c r="EU32" s="110"/>
      <c r="EV32" s="110"/>
      <c r="EW32" s="110"/>
      <c r="EX32" s="110"/>
      <c r="EY32" s="110"/>
      <c r="EZ32" s="110"/>
      <c r="FA32" s="110"/>
      <c r="FB32" s="110"/>
      <c r="FC32" s="110"/>
      <c r="FD32" s="110"/>
      <c r="FE32" s="110">
        <f>データ!AP7</f>
        <v>0.5</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172</v>
      </c>
      <c r="JD32" s="81"/>
      <c r="JE32" s="81"/>
      <c r="JF32" s="81"/>
      <c r="JG32" s="81"/>
      <c r="JH32" s="81"/>
      <c r="JI32" s="81"/>
      <c r="JJ32" s="81"/>
      <c r="JK32" s="81"/>
      <c r="JL32" s="81"/>
      <c r="JM32" s="81"/>
      <c r="JN32" s="81"/>
      <c r="JO32" s="81"/>
      <c r="JP32" s="81"/>
      <c r="JQ32" s="81"/>
      <c r="JR32" s="81"/>
      <c r="JS32" s="81"/>
      <c r="JT32" s="81"/>
      <c r="JU32" s="82"/>
      <c r="JV32" s="80">
        <f>データ!DQ7</f>
        <v>170.6</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11</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56.2</v>
      </c>
      <c r="EM52" s="110"/>
      <c r="EN52" s="110"/>
      <c r="EO52" s="110"/>
      <c r="EP52" s="110"/>
      <c r="EQ52" s="110"/>
      <c r="ER52" s="110"/>
      <c r="ES52" s="110"/>
      <c r="ET52" s="110"/>
      <c r="EU52" s="110"/>
      <c r="EV52" s="110"/>
      <c r="EW52" s="110"/>
      <c r="EX52" s="110"/>
      <c r="EY52" s="110"/>
      <c r="EZ52" s="110"/>
      <c r="FA52" s="110"/>
      <c r="FB52" s="110"/>
      <c r="FC52" s="110"/>
      <c r="FD52" s="110"/>
      <c r="FE52" s="110">
        <f>データ!BG7</f>
        <v>53.7</v>
      </c>
      <c r="FF52" s="110"/>
      <c r="FG52" s="110"/>
      <c r="FH52" s="110"/>
      <c r="FI52" s="110"/>
      <c r="FJ52" s="110"/>
      <c r="FK52" s="110"/>
      <c r="FL52" s="110"/>
      <c r="FM52" s="110"/>
      <c r="FN52" s="110"/>
      <c r="FO52" s="110"/>
      <c r="FP52" s="110"/>
      <c r="FQ52" s="110"/>
      <c r="FR52" s="110"/>
      <c r="FS52" s="110"/>
      <c r="FT52" s="110"/>
      <c r="FU52" s="110"/>
      <c r="FV52" s="110"/>
      <c r="FW52" s="110"/>
      <c r="FX52" s="110">
        <f>データ!BH7</f>
        <v>47.2</v>
      </c>
      <c r="FY52" s="110"/>
      <c r="FZ52" s="110"/>
      <c r="GA52" s="110"/>
      <c r="GB52" s="110"/>
      <c r="GC52" s="110"/>
      <c r="GD52" s="110"/>
      <c r="GE52" s="110"/>
      <c r="GF52" s="110"/>
      <c r="GG52" s="110"/>
      <c r="GH52" s="110"/>
      <c r="GI52" s="110"/>
      <c r="GJ52" s="110"/>
      <c r="GK52" s="110"/>
      <c r="GL52" s="110"/>
      <c r="GM52" s="110"/>
      <c r="GN52" s="110"/>
      <c r="GO52" s="110"/>
      <c r="GP52" s="110"/>
      <c r="GQ52" s="110">
        <f>データ!BI7</f>
        <v>42.3</v>
      </c>
      <c r="GR52" s="110"/>
      <c r="GS52" s="110"/>
      <c r="GT52" s="110"/>
      <c r="GU52" s="110"/>
      <c r="GV52" s="110"/>
      <c r="GW52" s="110"/>
      <c r="GX52" s="110"/>
      <c r="GY52" s="110"/>
      <c r="GZ52" s="110"/>
      <c r="HA52" s="110"/>
      <c r="HB52" s="110"/>
      <c r="HC52" s="110"/>
      <c r="HD52" s="110"/>
      <c r="HE52" s="110"/>
      <c r="HF52" s="110"/>
      <c r="HG52" s="110"/>
      <c r="HH52" s="110"/>
      <c r="HI52" s="110"/>
      <c r="HJ52" s="110">
        <f>データ!BJ7</f>
        <v>5.2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14460</v>
      </c>
      <c r="JD52" s="109"/>
      <c r="JE52" s="109"/>
      <c r="JF52" s="109"/>
      <c r="JG52" s="109"/>
      <c r="JH52" s="109"/>
      <c r="JI52" s="109"/>
      <c r="JJ52" s="109"/>
      <c r="JK52" s="109"/>
      <c r="JL52" s="109"/>
      <c r="JM52" s="109"/>
      <c r="JN52" s="109"/>
      <c r="JO52" s="109"/>
      <c r="JP52" s="109"/>
      <c r="JQ52" s="109"/>
      <c r="JR52" s="109"/>
      <c r="JS52" s="109"/>
      <c r="JT52" s="109"/>
      <c r="JU52" s="109"/>
      <c r="JV52" s="109">
        <f>データ!BR7</f>
        <v>19102</v>
      </c>
      <c r="JW52" s="109"/>
      <c r="JX52" s="109"/>
      <c r="JY52" s="109"/>
      <c r="JZ52" s="109"/>
      <c r="KA52" s="109"/>
      <c r="KB52" s="109"/>
      <c r="KC52" s="109"/>
      <c r="KD52" s="109"/>
      <c r="KE52" s="109"/>
      <c r="KF52" s="109"/>
      <c r="KG52" s="109"/>
      <c r="KH52" s="109"/>
      <c r="KI52" s="109"/>
      <c r="KJ52" s="109"/>
      <c r="KK52" s="109"/>
      <c r="KL52" s="109"/>
      <c r="KM52" s="109"/>
      <c r="KN52" s="109"/>
      <c r="KO52" s="109">
        <f>データ!BS7</f>
        <v>15044</v>
      </c>
      <c r="KP52" s="109"/>
      <c r="KQ52" s="109"/>
      <c r="KR52" s="109"/>
      <c r="KS52" s="109"/>
      <c r="KT52" s="109"/>
      <c r="KU52" s="109"/>
      <c r="KV52" s="109"/>
      <c r="KW52" s="109"/>
      <c r="KX52" s="109"/>
      <c r="KY52" s="109"/>
      <c r="KZ52" s="109"/>
      <c r="LA52" s="109"/>
      <c r="LB52" s="109"/>
      <c r="LC52" s="109"/>
      <c r="LD52" s="109"/>
      <c r="LE52" s="109"/>
      <c r="LF52" s="109"/>
      <c r="LG52" s="109"/>
      <c r="LH52" s="109">
        <f>データ!BT7</f>
        <v>7994</v>
      </c>
      <c r="LI52" s="109"/>
      <c r="LJ52" s="109"/>
      <c r="LK52" s="109"/>
      <c r="LL52" s="109"/>
      <c r="LM52" s="109"/>
      <c r="LN52" s="109"/>
      <c r="LO52" s="109"/>
      <c r="LP52" s="109"/>
      <c r="LQ52" s="109"/>
      <c r="LR52" s="109"/>
      <c r="LS52" s="109"/>
      <c r="LT52" s="109"/>
      <c r="LU52" s="109"/>
      <c r="LV52" s="109"/>
      <c r="LW52" s="109"/>
      <c r="LX52" s="109"/>
      <c r="LY52" s="109"/>
      <c r="LZ52" s="109"/>
      <c r="MA52" s="109">
        <f>データ!BU7</f>
        <v>969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3</v>
      </c>
      <c r="V53" s="109"/>
      <c r="W53" s="109"/>
      <c r="X53" s="109"/>
      <c r="Y53" s="109"/>
      <c r="Z53" s="109"/>
      <c r="AA53" s="109"/>
      <c r="AB53" s="109"/>
      <c r="AC53" s="109"/>
      <c r="AD53" s="109"/>
      <c r="AE53" s="109"/>
      <c r="AF53" s="109"/>
      <c r="AG53" s="109"/>
      <c r="AH53" s="109"/>
      <c r="AI53" s="109"/>
      <c r="AJ53" s="109"/>
      <c r="AK53" s="109"/>
      <c r="AL53" s="109"/>
      <c r="AM53" s="109"/>
      <c r="AN53" s="109">
        <f>データ!BA7</f>
        <v>1</v>
      </c>
      <c r="AO53" s="109"/>
      <c r="AP53" s="109"/>
      <c r="AQ53" s="109"/>
      <c r="AR53" s="109"/>
      <c r="AS53" s="109"/>
      <c r="AT53" s="109"/>
      <c r="AU53" s="109"/>
      <c r="AV53" s="109"/>
      <c r="AW53" s="109"/>
      <c r="AX53" s="109"/>
      <c r="AY53" s="109"/>
      <c r="AZ53" s="109"/>
      <c r="BA53" s="109"/>
      <c r="BB53" s="109"/>
      <c r="BC53" s="109"/>
      <c r="BD53" s="109"/>
      <c r="BE53" s="109"/>
      <c r="BF53" s="109"/>
      <c r="BG53" s="109">
        <f>データ!BB7</f>
        <v>18</v>
      </c>
      <c r="BH53" s="109"/>
      <c r="BI53" s="109"/>
      <c r="BJ53" s="109"/>
      <c r="BK53" s="109"/>
      <c r="BL53" s="109"/>
      <c r="BM53" s="109"/>
      <c r="BN53" s="109"/>
      <c r="BO53" s="109"/>
      <c r="BP53" s="109"/>
      <c r="BQ53" s="109"/>
      <c r="BR53" s="109"/>
      <c r="BS53" s="109"/>
      <c r="BT53" s="109"/>
      <c r="BU53" s="109"/>
      <c r="BV53" s="109"/>
      <c r="BW53" s="109"/>
      <c r="BX53" s="109"/>
      <c r="BY53" s="109"/>
      <c r="BZ53" s="109">
        <f>データ!BC7</f>
        <v>15</v>
      </c>
      <c r="CA53" s="109"/>
      <c r="CB53" s="109"/>
      <c r="CC53" s="109"/>
      <c r="CD53" s="109"/>
      <c r="CE53" s="109"/>
      <c r="CF53" s="109"/>
      <c r="CG53" s="109"/>
      <c r="CH53" s="109"/>
      <c r="CI53" s="109"/>
      <c r="CJ53" s="109"/>
      <c r="CK53" s="109"/>
      <c r="CL53" s="109"/>
      <c r="CM53" s="109"/>
      <c r="CN53" s="109"/>
      <c r="CO53" s="109"/>
      <c r="CP53" s="109"/>
      <c r="CQ53" s="109"/>
      <c r="CR53" s="109"/>
      <c r="CS53" s="109">
        <f>データ!BD7</f>
        <v>405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37.4</v>
      </c>
      <c r="EM53" s="110"/>
      <c r="EN53" s="110"/>
      <c r="EO53" s="110"/>
      <c r="EP53" s="110"/>
      <c r="EQ53" s="110"/>
      <c r="ER53" s="110"/>
      <c r="ES53" s="110"/>
      <c r="ET53" s="110"/>
      <c r="EU53" s="110"/>
      <c r="EV53" s="110"/>
      <c r="EW53" s="110"/>
      <c r="EX53" s="110"/>
      <c r="EY53" s="110"/>
      <c r="EZ53" s="110"/>
      <c r="FA53" s="110"/>
      <c r="FB53" s="110"/>
      <c r="FC53" s="110"/>
      <c r="FD53" s="110"/>
      <c r="FE53" s="110">
        <f>データ!BL7</f>
        <v>28.9</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9208</v>
      </c>
      <c r="JD53" s="109"/>
      <c r="JE53" s="109"/>
      <c r="JF53" s="109"/>
      <c r="JG53" s="109"/>
      <c r="JH53" s="109"/>
      <c r="JI53" s="109"/>
      <c r="JJ53" s="109"/>
      <c r="JK53" s="109"/>
      <c r="JL53" s="109"/>
      <c r="JM53" s="109"/>
      <c r="JN53" s="109"/>
      <c r="JO53" s="109"/>
      <c r="JP53" s="109"/>
      <c r="JQ53" s="109"/>
      <c r="JR53" s="109"/>
      <c r="JS53" s="109"/>
      <c r="JT53" s="109"/>
      <c r="JU53" s="109"/>
      <c r="JV53" s="109">
        <f>データ!BW7</f>
        <v>8524</v>
      </c>
      <c r="JW53" s="109"/>
      <c r="JX53" s="109"/>
      <c r="JY53" s="109"/>
      <c r="JZ53" s="109"/>
      <c r="KA53" s="109"/>
      <c r="KB53" s="109"/>
      <c r="KC53" s="109"/>
      <c r="KD53" s="109"/>
      <c r="KE53" s="109"/>
      <c r="KF53" s="109"/>
      <c r="KG53" s="109"/>
      <c r="KH53" s="109"/>
      <c r="KI53" s="109"/>
      <c r="KJ53" s="109"/>
      <c r="KK53" s="109"/>
      <c r="KL53" s="109"/>
      <c r="KM53" s="109"/>
      <c r="KN53" s="109"/>
      <c r="KO53" s="109">
        <f>データ!BX7</f>
        <v>8137</v>
      </c>
      <c r="KP53" s="109"/>
      <c r="KQ53" s="109"/>
      <c r="KR53" s="109"/>
      <c r="KS53" s="109"/>
      <c r="KT53" s="109"/>
      <c r="KU53" s="109"/>
      <c r="KV53" s="109"/>
      <c r="KW53" s="109"/>
      <c r="KX53" s="109"/>
      <c r="KY53" s="109"/>
      <c r="KZ53" s="109"/>
      <c r="LA53" s="109"/>
      <c r="LB53" s="109"/>
      <c r="LC53" s="109"/>
      <c r="LD53" s="109"/>
      <c r="LE53" s="109"/>
      <c r="LF53" s="109"/>
      <c r="LG53" s="109"/>
      <c r="LH53" s="109">
        <f>データ!BY7</f>
        <v>8005</v>
      </c>
      <c r="LI53" s="109"/>
      <c r="LJ53" s="109"/>
      <c r="LK53" s="109"/>
      <c r="LL53" s="109"/>
      <c r="LM53" s="109"/>
      <c r="LN53" s="109"/>
      <c r="LO53" s="109"/>
      <c r="LP53" s="109"/>
      <c r="LQ53" s="109"/>
      <c r="LR53" s="109"/>
      <c r="LS53" s="109"/>
      <c r="LT53" s="109"/>
      <c r="LU53" s="109"/>
      <c r="LV53" s="109"/>
      <c r="LW53" s="109"/>
      <c r="LX53" s="109"/>
      <c r="LY53" s="109"/>
      <c r="LZ53" s="109"/>
      <c r="MA53" s="109">
        <f>データ!BZ7</f>
        <v>2698</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611022</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1600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40</v>
      </c>
      <c r="KB78" s="81"/>
      <c r="KC78" s="81"/>
      <c r="KD78" s="81"/>
      <c r="KE78" s="81"/>
      <c r="KF78" s="81"/>
      <c r="KG78" s="81"/>
      <c r="KH78" s="81"/>
      <c r="KI78" s="81"/>
      <c r="KJ78" s="81"/>
      <c r="KK78" s="81"/>
      <c r="KL78" s="81"/>
      <c r="KM78" s="81"/>
      <c r="KN78" s="81"/>
      <c r="KO78" s="82"/>
      <c r="KP78" s="80">
        <f>データ!DF7</f>
        <v>33.200000000000003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evZ0NEviY831QCWKluhoBgSoMV94PtmvXk7qrUVfUyIf2zGn7TudJ6W+ZPT9j+X/7ZY7s7HTR1j7AvGedPKf9g==" saltValue="nzrCGnXml4rL4bUCxFueO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102</v>
      </c>
      <c r="AO5" s="59" t="s">
        <v>94</v>
      </c>
      <c r="AP5" s="59" t="s">
        <v>95</v>
      </c>
      <c r="AQ5" s="59" t="s">
        <v>96</v>
      </c>
      <c r="AR5" s="59" t="s">
        <v>97</v>
      </c>
      <c r="AS5" s="59" t="s">
        <v>98</v>
      </c>
      <c r="AT5" s="59" t="s">
        <v>99</v>
      </c>
      <c r="AU5" s="59" t="s">
        <v>100</v>
      </c>
      <c r="AV5" s="59" t="s">
        <v>103</v>
      </c>
      <c r="AW5" s="59" t="s">
        <v>104</v>
      </c>
      <c r="AX5" s="59" t="s">
        <v>105</v>
      </c>
      <c r="AY5" s="59" t="s">
        <v>102</v>
      </c>
      <c r="AZ5" s="59" t="s">
        <v>94</v>
      </c>
      <c r="BA5" s="59" t="s">
        <v>95</v>
      </c>
      <c r="BB5" s="59" t="s">
        <v>96</v>
      </c>
      <c r="BC5" s="59" t="s">
        <v>97</v>
      </c>
      <c r="BD5" s="59" t="s">
        <v>98</v>
      </c>
      <c r="BE5" s="59" t="s">
        <v>99</v>
      </c>
      <c r="BF5" s="59" t="s">
        <v>100</v>
      </c>
      <c r="BG5" s="59" t="s">
        <v>106</v>
      </c>
      <c r="BH5" s="59" t="s">
        <v>101</v>
      </c>
      <c r="BI5" s="59" t="s">
        <v>92</v>
      </c>
      <c r="BJ5" s="59" t="s">
        <v>107</v>
      </c>
      <c r="BK5" s="59" t="s">
        <v>94</v>
      </c>
      <c r="BL5" s="59" t="s">
        <v>95</v>
      </c>
      <c r="BM5" s="59" t="s">
        <v>96</v>
      </c>
      <c r="BN5" s="59" t="s">
        <v>97</v>
      </c>
      <c r="BO5" s="59" t="s">
        <v>98</v>
      </c>
      <c r="BP5" s="59" t="s">
        <v>99</v>
      </c>
      <c r="BQ5" s="59" t="s">
        <v>100</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102</v>
      </c>
      <c r="CG5" s="59" t="s">
        <v>94</v>
      </c>
      <c r="CH5" s="59" t="s">
        <v>95</v>
      </c>
      <c r="CI5" s="59" t="s">
        <v>96</v>
      </c>
      <c r="CJ5" s="59" t="s">
        <v>97</v>
      </c>
      <c r="CK5" s="59" t="s">
        <v>98</v>
      </c>
      <c r="CL5" s="59" t="s">
        <v>99</v>
      </c>
      <c r="CM5" s="142"/>
      <c r="CN5" s="142"/>
      <c r="CO5" s="59" t="s">
        <v>89</v>
      </c>
      <c r="CP5" s="59" t="s">
        <v>90</v>
      </c>
      <c r="CQ5" s="59" t="s">
        <v>91</v>
      </c>
      <c r="CR5" s="59" t="s">
        <v>92</v>
      </c>
      <c r="CS5" s="59" t="s">
        <v>102</v>
      </c>
      <c r="CT5" s="59" t="s">
        <v>94</v>
      </c>
      <c r="CU5" s="59" t="s">
        <v>95</v>
      </c>
      <c r="CV5" s="59" t="s">
        <v>96</v>
      </c>
      <c r="CW5" s="59" t="s">
        <v>97</v>
      </c>
      <c r="CX5" s="59" t="s">
        <v>98</v>
      </c>
      <c r="CY5" s="59" t="s">
        <v>99</v>
      </c>
      <c r="CZ5" s="59" t="s">
        <v>89</v>
      </c>
      <c r="DA5" s="59" t="s">
        <v>90</v>
      </c>
      <c r="DB5" s="59" t="s">
        <v>101</v>
      </c>
      <c r="DC5" s="59" t="s">
        <v>92</v>
      </c>
      <c r="DD5" s="59" t="s">
        <v>102</v>
      </c>
      <c r="DE5" s="59" t="s">
        <v>94</v>
      </c>
      <c r="DF5" s="59" t="s">
        <v>95</v>
      </c>
      <c r="DG5" s="59" t="s">
        <v>96</v>
      </c>
      <c r="DH5" s="59" t="s">
        <v>97</v>
      </c>
      <c r="DI5" s="59" t="s">
        <v>98</v>
      </c>
      <c r="DJ5" s="59" t="s">
        <v>35</v>
      </c>
      <c r="DK5" s="59" t="s">
        <v>89</v>
      </c>
      <c r="DL5" s="59" t="s">
        <v>103</v>
      </c>
      <c r="DM5" s="59" t="s">
        <v>101</v>
      </c>
      <c r="DN5" s="59" t="s">
        <v>105</v>
      </c>
      <c r="DO5" s="59" t="s">
        <v>107</v>
      </c>
      <c r="DP5" s="59" t="s">
        <v>94</v>
      </c>
      <c r="DQ5" s="59" t="s">
        <v>95</v>
      </c>
      <c r="DR5" s="59" t="s">
        <v>96</v>
      </c>
      <c r="DS5" s="59" t="s">
        <v>97</v>
      </c>
      <c r="DT5" s="59" t="s">
        <v>98</v>
      </c>
      <c r="DU5" s="59" t="s">
        <v>99</v>
      </c>
    </row>
    <row r="6" spans="1:125" s="66" customFormat="1" x14ac:dyDescent="0.15">
      <c r="A6" s="49" t="s">
        <v>108</v>
      </c>
      <c r="B6" s="60">
        <f>B8</f>
        <v>2020</v>
      </c>
      <c r="C6" s="60">
        <f t="shared" ref="C6:X6" si="1">C8</f>
        <v>242161</v>
      </c>
      <c r="D6" s="60">
        <f t="shared" si="1"/>
        <v>47</v>
      </c>
      <c r="E6" s="60">
        <f t="shared" si="1"/>
        <v>14</v>
      </c>
      <c r="F6" s="60">
        <f t="shared" si="1"/>
        <v>0</v>
      </c>
      <c r="G6" s="60">
        <f t="shared" si="1"/>
        <v>1</v>
      </c>
      <c r="H6" s="60" t="str">
        <f>SUBSTITUTE(H8,"　","")</f>
        <v>三重県伊賀市</v>
      </c>
      <c r="I6" s="60" t="str">
        <f t="shared" si="1"/>
        <v>市営駐車場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47</v>
      </c>
      <c r="S6" s="62" t="str">
        <f t="shared" si="1"/>
        <v>駅</v>
      </c>
      <c r="T6" s="62" t="str">
        <f t="shared" si="1"/>
        <v>無</v>
      </c>
      <c r="U6" s="63">
        <f t="shared" si="1"/>
        <v>13159</v>
      </c>
      <c r="V6" s="63">
        <f t="shared" si="1"/>
        <v>558</v>
      </c>
      <c r="W6" s="63">
        <f t="shared" si="1"/>
        <v>111</v>
      </c>
      <c r="X6" s="62" t="str">
        <f t="shared" si="1"/>
        <v>無</v>
      </c>
      <c r="Y6" s="64">
        <f>IF(Y8="-",NA(),Y8)</f>
        <v>210.3</v>
      </c>
      <c r="Z6" s="64">
        <f t="shared" ref="Z6:AH6" si="2">IF(Z8="-",NA(),Z8)</f>
        <v>204.5</v>
      </c>
      <c r="AA6" s="64">
        <f t="shared" si="2"/>
        <v>176.6</v>
      </c>
      <c r="AB6" s="64">
        <f t="shared" si="2"/>
        <v>128.6</v>
      </c>
      <c r="AC6" s="64">
        <f t="shared" si="2"/>
        <v>107.3</v>
      </c>
      <c r="AD6" s="64">
        <f t="shared" si="2"/>
        <v>413.9</v>
      </c>
      <c r="AE6" s="64">
        <f t="shared" si="2"/>
        <v>263.7</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3.4</v>
      </c>
      <c r="AO6" s="64">
        <f t="shared" si="3"/>
        <v>1.7</v>
      </c>
      <c r="AP6" s="64">
        <f t="shared" si="3"/>
        <v>0.5</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11</v>
      </c>
      <c r="AZ6" s="65">
        <f t="shared" si="4"/>
        <v>3</v>
      </c>
      <c r="BA6" s="65">
        <f t="shared" si="4"/>
        <v>1</v>
      </c>
      <c r="BB6" s="65">
        <f t="shared" si="4"/>
        <v>18</v>
      </c>
      <c r="BC6" s="65">
        <f t="shared" si="4"/>
        <v>15</v>
      </c>
      <c r="BD6" s="65">
        <f t="shared" si="4"/>
        <v>405</v>
      </c>
      <c r="BE6" s="63" t="str">
        <f>IF(BE8="-","",IF(BE8="-","【-】","【"&amp;SUBSTITUTE(TEXT(BE8,"#,##0"),"-","△")&amp;"】"))</f>
        <v>【2,345】</v>
      </c>
      <c r="BF6" s="64">
        <f>IF(BF8="-",NA(),BF8)</f>
        <v>56.2</v>
      </c>
      <c r="BG6" s="64">
        <f t="shared" ref="BG6:BO6" si="5">IF(BG8="-",NA(),BG8)</f>
        <v>53.7</v>
      </c>
      <c r="BH6" s="64">
        <f t="shared" si="5"/>
        <v>47.2</v>
      </c>
      <c r="BI6" s="64">
        <f t="shared" si="5"/>
        <v>42.3</v>
      </c>
      <c r="BJ6" s="64">
        <f t="shared" si="5"/>
        <v>5.2</v>
      </c>
      <c r="BK6" s="64">
        <f t="shared" si="5"/>
        <v>37.4</v>
      </c>
      <c r="BL6" s="64">
        <f t="shared" si="5"/>
        <v>28.9</v>
      </c>
      <c r="BM6" s="64">
        <f t="shared" si="5"/>
        <v>29</v>
      </c>
      <c r="BN6" s="64">
        <f t="shared" si="5"/>
        <v>32.9</v>
      </c>
      <c r="BO6" s="64">
        <f t="shared" si="5"/>
        <v>-121.8</v>
      </c>
      <c r="BP6" s="61" t="str">
        <f>IF(BP8="-","",IF(BP8="-","【-】","【"&amp;SUBSTITUTE(TEXT(BP8,"#,##0.0"),"-","△")&amp;"】"))</f>
        <v>【△65.9】</v>
      </c>
      <c r="BQ6" s="65">
        <f>IF(BQ8="-",NA(),BQ8)</f>
        <v>14460</v>
      </c>
      <c r="BR6" s="65">
        <f t="shared" ref="BR6:BZ6" si="6">IF(BR8="-",NA(),BR8)</f>
        <v>19102</v>
      </c>
      <c r="BS6" s="65">
        <f t="shared" si="6"/>
        <v>15044</v>
      </c>
      <c r="BT6" s="65">
        <f t="shared" si="6"/>
        <v>7994</v>
      </c>
      <c r="BU6" s="65">
        <f t="shared" si="6"/>
        <v>969</v>
      </c>
      <c r="BV6" s="65">
        <f t="shared" si="6"/>
        <v>9208</v>
      </c>
      <c r="BW6" s="65">
        <f t="shared" si="6"/>
        <v>8524</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109</v>
      </c>
      <c r="CM6" s="63">
        <f t="shared" ref="CM6:CN6" si="7">CM8</f>
        <v>611022</v>
      </c>
      <c r="CN6" s="63">
        <f t="shared" si="7"/>
        <v>1600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40</v>
      </c>
      <c r="DF6" s="64">
        <f t="shared" si="8"/>
        <v>33.200000000000003</v>
      </c>
      <c r="DG6" s="64">
        <f t="shared" si="8"/>
        <v>87.9</v>
      </c>
      <c r="DH6" s="64">
        <f t="shared" si="8"/>
        <v>56.3</v>
      </c>
      <c r="DI6" s="64">
        <f t="shared" si="8"/>
        <v>70.3</v>
      </c>
      <c r="DJ6" s="61" t="str">
        <f>IF(DJ8="-","",IF(DJ8="-","【-】","【"&amp;SUBSTITUTE(TEXT(DJ8,"#,##0.0"),"-","△")&amp;"】"))</f>
        <v>【183.4】</v>
      </c>
      <c r="DK6" s="64">
        <f>IF(DK8="-",NA(),DK8)</f>
        <v>45.9</v>
      </c>
      <c r="DL6" s="64">
        <f t="shared" ref="DL6:DT6" si="9">IF(DL8="-",NA(),DL8)</f>
        <v>51.7</v>
      </c>
      <c r="DM6" s="64">
        <f t="shared" si="9"/>
        <v>36.200000000000003</v>
      </c>
      <c r="DN6" s="64">
        <f t="shared" si="9"/>
        <v>37.5</v>
      </c>
      <c r="DO6" s="64">
        <f t="shared" si="9"/>
        <v>37.5</v>
      </c>
      <c r="DP6" s="64">
        <f t="shared" si="9"/>
        <v>172</v>
      </c>
      <c r="DQ6" s="64">
        <f t="shared" si="9"/>
        <v>170.6</v>
      </c>
      <c r="DR6" s="64">
        <f t="shared" si="9"/>
        <v>290.39999999999998</v>
      </c>
      <c r="DS6" s="64">
        <f t="shared" si="9"/>
        <v>304.89999999999998</v>
      </c>
      <c r="DT6" s="64">
        <f t="shared" si="9"/>
        <v>224.4</v>
      </c>
      <c r="DU6" s="61" t="str">
        <f>IF(DU8="-","",IF(DU8="-","【-】","【"&amp;SUBSTITUTE(TEXT(DU8,"#,##0.0"),"-","△")&amp;"】"))</f>
        <v>【164.2】</v>
      </c>
    </row>
    <row r="7" spans="1:125" s="66" customFormat="1" x14ac:dyDescent="0.15">
      <c r="A7" s="49" t="s">
        <v>110</v>
      </c>
      <c r="B7" s="60">
        <f t="shared" ref="B7:X7" si="10">B8</f>
        <v>2020</v>
      </c>
      <c r="C7" s="60">
        <f t="shared" si="10"/>
        <v>242161</v>
      </c>
      <c r="D7" s="60">
        <f t="shared" si="10"/>
        <v>47</v>
      </c>
      <c r="E7" s="60">
        <f t="shared" si="10"/>
        <v>14</v>
      </c>
      <c r="F7" s="60">
        <f t="shared" si="10"/>
        <v>0</v>
      </c>
      <c r="G7" s="60">
        <f t="shared" si="10"/>
        <v>1</v>
      </c>
      <c r="H7" s="60" t="str">
        <f t="shared" si="10"/>
        <v>三重県　伊賀市</v>
      </c>
      <c r="I7" s="60" t="str">
        <f t="shared" si="10"/>
        <v>市営駐車場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47</v>
      </c>
      <c r="S7" s="62" t="str">
        <f t="shared" si="10"/>
        <v>駅</v>
      </c>
      <c r="T7" s="62" t="str">
        <f t="shared" si="10"/>
        <v>無</v>
      </c>
      <c r="U7" s="63">
        <f t="shared" si="10"/>
        <v>13159</v>
      </c>
      <c r="V7" s="63">
        <f t="shared" si="10"/>
        <v>558</v>
      </c>
      <c r="W7" s="63">
        <f t="shared" si="10"/>
        <v>111</v>
      </c>
      <c r="X7" s="62" t="str">
        <f t="shared" si="10"/>
        <v>無</v>
      </c>
      <c r="Y7" s="64">
        <f>Y8</f>
        <v>210.3</v>
      </c>
      <c r="Z7" s="64">
        <f t="shared" ref="Z7:AH7" si="11">Z8</f>
        <v>204.5</v>
      </c>
      <c r="AA7" s="64">
        <f t="shared" si="11"/>
        <v>176.6</v>
      </c>
      <c r="AB7" s="64">
        <f t="shared" si="11"/>
        <v>128.6</v>
      </c>
      <c r="AC7" s="64">
        <f t="shared" si="11"/>
        <v>107.3</v>
      </c>
      <c r="AD7" s="64">
        <f t="shared" si="11"/>
        <v>413.9</v>
      </c>
      <c r="AE7" s="64">
        <f t="shared" si="11"/>
        <v>263.7</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3.4</v>
      </c>
      <c r="AO7" s="64">
        <f t="shared" si="12"/>
        <v>1.7</v>
      </c>
      <c r="AP7" s="64">
        <f t="shared" si="12"/>
        <v>0.5</v>
      </c>
      <c r="AQ7" s="64">
        <f t="shared" si="12"/>
        <v>4</v>
      </c>
      <c r="AR7" s="64">
        <f t="shared" si="12"/>
        <v>2</v>
      </c>
      <c r="AS7" s="64">
        <f t="shared" si="12"/>
        <v>9</v>
      </c>
      <c r="AT7" s="61"/>
      <c r="AU7" s="65">
        <f>AU8</f>
        <v>0</v>
      </c>
      <c r="AV7" s="65">
        <f t="shared" ref="AV7:BD7" si="13">AV8</f>
        <v>0</v>
      </c>
      <c r="AW7" s="65">
        <f t="shared" si="13"/>
        <v>0</v>
      </c>
      <c r="AX7" s="65">
        <f t="shared" si="13"/>
        <v>0</v>
      </c>
      <c r="AY7" s="65">
        <f t="shared" si="13"/>
        <v>11</v>
      </c>
      <c r="AZ7" s="65">
        <f t="shared" si="13"/>
        <v>3</v>
      </c>
      <c r="BA7" s="65">
        <f t="shared" si="13"/>
        <v>1</v>
      </c>
      <c r="BB7" s="65">
        <f t="shared" si="13"/>
        <v>18</v>
      </c>
      <c r="BC7" s="65">
        <f t="shared" si="13"/>
        <v>15</v>
      </c>
      <c r="BD7" s="65">
        <f t="shared" si="13"/>
        <v>405</v>
      </c>
      <c r="BE7" s="63"/>
      <c r="BF7" s="64">
        <f>BF8</f>
        <v>56.2</v>
      </c>
      <c r="BG7" s="64">
        <f t="shared" ref="BG7:BO7" si="14">BG8</f>
        <v>53.7</v>
      </c>
      <c r="BH7" s="64">
        <f t="shared" si="14"/>
        <v>47.2</v>
      </c>
      <c r="BI7" s="64">
        <f t="shared" si="14"/>
        <v>42.3</v>
      </c>
      <c r="BJ7" s="64">
        <f t="shared" si="14"/>
        <v>5.2</v>
      </c>
      <c r="BK7" s="64">
        <f t="shared" si="14"/>
        <v>37.4</v>
      </c>
      <c r="BL7" s="64">
        <f t="shared" si="14"/>
        <v>28.9</v>
      </c>
      <c r="BM7" s="64">
        <f t="shared" si="14"/>
        <v>29</v>
      </c>
      <c r="BN7" s="64">
        <f t="shared" si="14"/>
        <v>32.9</v>
      </c>
      <c r="BO7" s="64">
        <f t="shared" si="14"/>
        <v>-121.8</v>
      </c>
      <c r="BP7" s="61"/>
      <c r="BQ7" s="65">
        <f>BQ8</f>
        <v>14460</v>
      </c>
      <c r="BR7" s="65">
        <f t="shared" ref="BR7:BZ7" si="15">BR8</f>
        <v>19102</v>
      </c>
      <c r="BS7" s="65">
        <f t="shared" si="15"/>
        <v>15044</v>
      </c>
      <c r="BT7" s="65">
        <f t="shared" si="15"/>
        <v>7994</v>
      </c>
      <c r="BU7" s="65">
        <f t="shared" si="15"/>
        <v>969</v>
      </c>
      <c r="BV7" s="65">
        <f t="shared" si="15"/>
        <v>9208</v>
      </c>
      <c r="BW7" s="65">
        <f t="shared" si="15"/>
        <v>8524</v>
      </c>
      <c r="BX7" s="65">
        <f t="shared" si="15"/>
        <v>8137</v>
      </c>
      <c r="BY7" s="65">
        <f t="shared" si="15"/>
        <v>8005</v>
      </c>
      <c r="BZ7" s="65">
        <f t="shared" si="15"/>
        <v>2698</v>
      </c>
      <c r="CA7" s="63"/>
      <c r="CB7" s="64" t="s">
        <v>111</v>
      </c>
      <c r="CC7" s="64" t="s">
        <v>111</v>
      </c>
      <c r="CD7" s="64" t="s">
        <v>111</v>
      </c>
      <c r="CE7" s="64" t="s">
        <v>111</v>
      </c>
      <c r="CF7" s="64" t="s">
        <v>111</v>
      </c>
      <c r="CG7" s="64" t="s">
        <v>111</v>
      </c>
      <c r="CH7" s="64" t="s">
        <v>111</v>
      </c>
      <c r="CI7" s="64" t="s">
        <v>111</v>
      </c>
      <c r="CJ7" s="64" t="s">
        <v>111</v>
      </c>
      <c r="CK7" s="64" t="s">
        <v>109</v>
      </c>
      <c r="CL7" s="61"/>
      <c r="CM7" s="63">
        <f>CM8</f>
        <v>611022</v>
      </c>
      <c r="CN7" s="63">
        <f>CN8</f>
        <v>1600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40</v>
      </c>
      <c r="DF7" s="64">
        <f t="shared" si="16"/>
        <v>33.200000000000003</v>
      </c>
      <c r="DG7" s="64">
        <f t="shared" si="16"/>
        <v>87.9</v>
      </c>
      <c r="DH7" s="64">
        <f t="shared" si="16"/>
        <v>56.3</v>
      </c>
      <c r="DI7" s="64">
        <f t="shared" si="16"/>
        <v>70.3</v>
      </c>
      <c r="DJ7" s="61"/>
      <c r="DK7" s="64">
        <f>DK8</f>
        <v>45.9</v>
      </c>
      <c r="DL7" s="64">
        <f t="shared" ref="DL7:DT7" si="17">DL8</f>
        <v>51.7</v>
      </c>
      <c r="DM7" s="64">
        <f t="shared" si="17"/>
        <v>36.200000000000003</v>
      </c>
      <c r="DN7" s="64">
        <f t="shared" si="17"/>
        <v>37.5</v>
      </c>
      <c r="DO7" s="64">
        <f t="shared" si="17"/>
        <v>37.5</v>
      </c>
      <c r="DP7" s="64">
        <f t="shared" si="17"/>
        <v>172</v>
      </c>
      <c r="DQ7" s="64">
        <f t="shared" si="17"/>
        <v>170.6</v>
      </c>
      <c r="DR7" s="64">
        <f t="shared" si="17"/>
        <v>290.39999999999998</v>
      </c>
      <c r="DS7" s="64">
        <f t="shared" si="17"/>
        <v>304.89999999999998</v>
      </c>
      <c r="DT7" s="64">
        <f t="shared" si="17"/>
        <v>224.4</v>
      </c>
      <c r="DU7" s="61"/>
    </row>
    <row r="8" spans="1:125" s="66" customFormat="1" x14ac:dyDescent="0.15">
      <c r="A8" s="49"/>
      <c r="B8" s="67">
        <v>2020</v>
      </c>
      <c r="C8" s="67">
        <v>242161</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47</v>
      </c>
      <c r="S8" s="69" t="s">
        <v>122</v>
      </c>
      <c r="T8" s="69" t="s">
        <v>123</v>
      </c>
      <c r="U8" s="70">
        <v>13159</v>
      </c>
      <c r="V8" s="70">
        <v>558</v>
      </c>
      <c r="W8" s="70">
        <v>111</v>
      </c>
      <c r="X8" s="69" t="s">
        <v>123</v>
      </c>
      <c r="Y8" s="71">
        <v>210.3</v>
      </c>
      <c r="Z8" s="71">
        <v>204.5</v>
      </c>
      <c r="AA8" s="71">
        <v>176.6</v>
      </c>
      <c r="AB8" s="71">
        <v>128.6</v>
      </c>
      <c r="AC8" s="71">
        <v>107.3</v>
      </c>
      <c r="AD8" s="71">
        <v>413.9</v>
      </c>
      <c r="AE8" s="71">
        <v>263.7</v>
      </c>
      <c r="AF8" s="71">
        <v>373.2</v>
      </c>
      <c r="AG8" s="71">
        <v>742.8</v>
      </c>
      <c r="AH8" s="71">
        <v>385.7</v>
      </c>
      <c r="AI8" s="68">
        <v>630.70000000000005</v>
      </c>
      <c r="AJ8" s="71">
        <v>0</v>
      </c>
      <c r="AK8" s="71">
        <v>0</v>
      </c>
      <c r="AL8" s="71">
        <v>0</v>
      </c>
      <c r="AM8" s="71">
        <v>0</v>
      </c>
      <c r="AN8" s="71">
        <v>3.4</v>
      </c>
      <c r="AO8" s="71">
        <v>1.7</v>
      </c>
      <c r="AP8" s="71">
        <v>0.5</v>
      </c>
      <c r="AQ8" s="71">
        <v>4</v>
      </c>
      <c r="AR8" s="71">
        <v>2</v>
      </c>
      <c r="AS8" s="71">
        <v>9</v>
      </c>
      <c r="AT8" s="68">
        <v>8.6</v>
      </c>
      <c r="AU8" s="72">
        <v>0</v>
      </c>
      <c r="AV8" s="72">
        <v>0</v>
      </c>
      <c r="AW8" s="72">
        <v>0</v>
      </c>
      <c r="AX8" s="72">
        <v>0</v>
      </c>
      <c r="AY8" s="72">
        <v>11</v>
      </c>
      <c r="AZ8" s="72">
        <v>3</v>
      </c>
      <c r="BA8" s="72">
        <v>1</v>
      </c>
      <c r="BB8" s="72">
        <v>18</v>
      </c>
      <c r="BC8" s="72">
        <v>15</v>
      </c>
      <c r="BD8" s="72">
        <v>405</v>
      </c>
      <c r="BE8" s="72">
        <v>2345</v>
      </c>
      <c r="BF8" s="71">
        <v>56.2</v>
      </c>
      <c r="BG8" s="71">
        <v>53.7</v>
      </c>
      <c r="BH8" s="71">
        <v>47.2</v>
      </c>
      <c r="BI8" s="71">
        <v>42.3</v>
      </c>
      <c r="BJ8" s="71">
        <v>5.2</v>
      </c>
      <c r="BK8" s="71">
        <v>37.4</v>
      </c>
      <c r="BL8" s="71">
        <v>28.9</v>
      </c>
      <c r="BM8" s="71">
        <v>29</v>
      </c>
      <c r="BN8" s="71">
        <v>32.9</v>
      </c>
      <c r="BO8" s="71">
        <v>-121.8</v>
      </c>
      <c r="BP8" s="68">
        <v>-65.900000000000006</v>
      </c>
      <c r="BQ8" s="72">
        <v>14460</v>
      </c>
      <c r="BR8" s="72">
        <v>19102</v>
      </c>
      <c r="BS8" s="72">
        <v>15044</v>
      </c>
      <c r="BT8" s="73">
        <v>7994</v>
      </c>
      <c r="BU8" s="73">
        <v>969</v>
      </c>
      <c r="BV8" s="72">
        <v>9208</v>
      </c>
      <c r="BW8" s="72">
        <v>8524</v>
      </c>
      <c r="BX8" s="72">
        <v>8137</v>
      </c>
      <c r="BY8" s="72">
        <v>8005</v>
      </c>
      <c r="BZ8" s="72">
        <v>2698</v>
      </c>
      <c r="CA8" s="70">
        <v>3932</v>
      </c>
      <c r="CB8" s="71" t="s">
        <v>116</v>
      </c>
      <c r="CC8" s="71" t="s">
        <v>116</v>
      </c>
      <c r="CD8" s="71" t="s">
        <v>116</v>
      </c>
      <c r="CE8" s="71" t="s">
        <v>116</v>
      </c>
      <c r="CF8" s="71" t="s">
        <v>116</v>
      </c>
      <c r="CG8" s="71" t="s">
        <v>116</v>
      </c>
      <c r="CH8" s="71" t="s">
        <v>116</v>
      </c>
      <c r="CI8" s="71" t="s">
        <v>116</v>
      </c>
      <c r="CJ8" s="71" t="s">
        <v>116</v>
      </c>
      <c r="CK8" s="71" t="s">
        <v>116</v>
      </c>
      <c r="CL8" s="68" t="s">
        <v>116</v>
      </c>
      <c r="CM8" s="70">
        <v>611022</v>
      </c>
      <c r="CN8" s="70">
        <v>1600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40</v>
      </c>
      <c r="DF8" s="71">
        <v>33.200000000000003</v>
      </c>
      <c r="DG8" s="71">
        <v>87.9</v>
      </c>
      <c r="DH8" s="71">
        <v>56.3</v>
      </c>
      <c r="DI8" s="71">
        <v>70.3</v>
      </c>
      <c r="DJ8" s="68">
        <v>183.4</v>
      </c>
      <c r="DK8" s="71">
        <v>45.9</v>
      </c>
      <c r="DL8" s="71">
        <v>51.7</v>
      </c>
      <c r="DM8" s="71">
        <v>36.200000000000003</v>
      </c>
      <c r="DN8" s="71">
        <v>37.5</v>
      </c>
      <c r="DO8" s="71">
        <v>37.5</v>
      </c>
      <c r="DP8" s="71">
        <v>172</v>
      </c>
      <c r="DQ8" s="71">
        <v>170.6</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2021-12-17T06:04:18Z</dcterms:created>
  <dcterms:modified xsi:type="dcterms:W3CDTF">2022-01-25T11:18:05Z</dcterms:modified>
  <cp:category/>
</cp:coreProperties>
</file>