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omfl01\SUIDO\02_庶務係\●庶務関係\29経営比較分析\R2\"/>
    </mc:Choice>
  </mc:AlternateContent>
  <workbookProtection workbookAlgorithmName="SHA-512" workbookHashValue="m4ErW4NDxDSDZICLZxYONRZaTzJB+TqkxnpBUZTYZWA1F0Tvj1JpGb5DeWl6eM5+NosruJsQpScIR4Q5uaSC2w==" workbookSaltValue="MYfWHIKoqNp5xSaWDcTX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<sst xmlns="http://schemas.openxmlformats.org/spreadsheetml/2006/main" count="228" uniqueCount="113">
  <si>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</si>
  <si>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</si>
  <si>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</si>
  <si>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</si>
  <si>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</si>
  <si>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</si>
  <si>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</si>
  <si>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</si>
  <si>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</si>
  <si>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</si>
  <si>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</si>
  <si>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</si>
  <si>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</si>
  <si>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</si>
  <si>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</si>
  <si>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</si>
  <si>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</si>
  <si>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</si>
  <si>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</si>
  <si>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</si>
  <si>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</si>
  <si>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</si>
  <si>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</si>
  <si>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</si>
  <si>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</si>
  <si>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</si>
  <si>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</si>
  <si>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</si>
  <si>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</si>
  <si>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</si>
  <si>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</si>
  <si>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</si>
  <si>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</si>
  <si>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</si>
  <si>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</si>
  <si>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</si>
  <si>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</si>
  <si>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</si>
  <si>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</si>
  <si>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</si>
  <si>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</si>
  <si>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</si>
  <si>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</si>
  <si>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</si>
  <si>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</si>
  <si>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</si>
  <si>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</si>
  <si>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</si>
  <si>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</si>
  <si>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</si>
  <si>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</si>
  <si>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</si>
  <si>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</si>
  <si>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</si>
  <si>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</si>
  <si>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</si>
  <si>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</si>
  <si>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</si>
  <si>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</si>
  <si>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</si>
  <si>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</si>
  <si>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</si>
  <si>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</si>
  <si>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</si>
  <si>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</si>
  <si>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</si>
  <si>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</si>
  <si>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</si>
  <si>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</si>
  <si>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</si>
  <si>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</si>
  <si>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</si>
  <si>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</si>
  <si>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</si>
  <si>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</si>
  <si>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</si>
  <si>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</si>
  <si>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</si>
  <si>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</si>
  <si>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</si>
  <si>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</si>
  <si>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</si>
  <si>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</si>
  <si>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</si>
  <si>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</si>
  <si>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</si>
  <si>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</si>
  <si>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</si>
  <si>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</si>
  <si>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</si>
  <si>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</si>
  <si>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</si>
  <si>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菰野町</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</si>
  <si>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</si>
  <si>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</si>
  <si>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</si>
  <si>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</si>
  <si>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</si>
  <si>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</si>
  <si>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</si>
  <si>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</si>
  <si>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</si>
  <si>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</si>
  <si>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</si>
  <si>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</si>
  <si>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</si>
  <si>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</si>
  <si>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</si>
  <si>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</si>
  <si>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</si>
  <si>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①経常収支比率：単年度収支は黒字となり、給水にかかる費用が給水収益で賄われていると考えられる。令和２年５月施行の料金改定も収益性の安定に繋がっていると考えられる。
③流動比率：昨年度比約40％減となっているものの、300％を超えており、短期債務の支払能力はあると考えられるが、今後予測される耐用年数を超えた管路など保有資産の更新に係る建設改良費の増加による将来的な流動資産の減少が懸念されることも含め、営業収益、流動負債の増加要因となる建設改良企業債等も注視していく必要がある。
④企業債残高対給水収益比率及び⑤料金回収率については、新型コロナウイルス感染症拡大に係る措置として、水道料金基本料金を減免したことによる給水収益の減少が原因となっているが、一般会計から繰り入れられた補助金を鑑みると、企業債残高給水比率は改善し、料金回収率は昨年度と同様の数値であった。しかしながら、今後増加が予測される更新費用を見据え、新規借入れを行いつつ計画的な財源確保に取り組む。
⑥給水原価：他団体と比べて低い数値となっており、給水にかかる費用は少なく抑えられている。
⑦施設利用率:安定的な既存施設の能力規模を維持していると考えられ、今後も効率的な利用に努める。
⑧有収率：有収率は類似団体平均をわずかながら上回っており、昨年度よりも数値は改善している。漏水調査や修繕工事を行い、引き続き配水量が収益に結び付くよう努める。</t>
    <rPh sb="14" eb="16">
      <t>クロジ</t>
    </rPh>
    <rPh sb="47" eb="49">
      <t>レイワ</t>
    </rPh>
    <rPh sb="88" eb="91">
      <t>サクネンド</t>
    </rPh>
    <rPh sb="91" eb="92">
      <t>ヒ</t>
    </rPh>
    <rPh sb="92" eb="93">
      <t>ヤク</t>
    </rPh>
    <rPh sb="96" eb="97">
      <t>ゲン</t>
    </rPh>
    <rPh sb="131" eb="132">
      <t>カンガ</t>
    </rPh>
    <rPh sb="150" eb="151">
      <t>コ</t>
    </rPh>
    <rPh sb="153" eb="155">
      <t>カンロ</t>
    </rPh>
    <rPh sb="165" eb="166">
      <t>カカ</t>
    </rPh>
    <rPh sb="253" eb="254">
      <t>オヨ</t>
    </rPh>
    <rPh sb="279" eb="281">
      <t>カクダイ</t>
    </rPh>
    <rPh sb="284" eb="286">
      <t>ソチ</t>
    </rPh>
    <rPh sb="326" eb="328">
      <t>イッパン</t>
    </rPh>
    <rPh sb="328" eb="330">
      <t>カイケイ</t>
    </rPh>
    <rPh sb="332" eb="333">
      <t>ク</t>
    </rPh>
    <rPh sb="334" eb="335">
      <t>イ</t>
    </rPh>
    <rPh sb="339" eb="342">
      <t>ホジョキン</t>
    </rPh>
    <rPh sb="343" eb="344">
      <t>カンガ</t>
    </rPh>
    <rPh sb="348" eb="350">
      <t>キギョウ</t>
    </rPh>
    <rPh sb="350" eb="351">
      <t>サイ</t>
    </rPh>
    <rPh sb="351" eb="353">
      <t>ザンダカ</t>
    </rPh>
    <rPh sb="353" eb="355">
      <t>キュウスイ</t>
    </rPh>
    <rPh sb="355" eb="357">
      <t>ヒリツ</t>
    </rPh>
    <rPh sb="358" eb="360">
      <t>カイゼン</t>
    </rPh>
    <rPh sb="362" eb="366">
      <t>リョウキンカイシュウ</t>
    </rPh>
    <rPh sb="366" eb="367">
      <t>リツ</t>
    </rPh>
    <rPh sb="368" eb="371">
      <t>サクネンド</t>
    </rPh>
    <rPh sb="372" eb="374">
      <t>ドウヨウ</t>
    </rPh>
    <rPh sb="375" eb="377">
      <t>スウチ</t>
    </rPh>
    <rPh sb="418" eb="421">
      <t>ケイカクテキ</t>
    </rPh>
    <rPh sb="548" eb="550">
      <t>ウワマワ</t>
    </rPh>
    <rPh sb="564" eb="566">
      <t>カイゼン</t>
    </rPh>
    <phoneticPr fontId="4"/>
  </si>
  <si>
    <t>　単年度の収支が黒字を示す経常収支比率は100％以上が続いており、短期的な債務に対する支払能力も有していると考えられる。
また、比較的安価な給水原価で既存施設の能力を効率的に利用し、給水収益につながるよう効率性も発揮され、累積欠損金もないことから、経営に関しては概ね良好な状況と考えられる。
しかしながら、有形固定資産減価償却率から、今後水道設備や配水管の更新事業に必要な資金を確保していくことは継続的な課題であり、将来的に給水収益の増収も厳しいと予測される中、中長期的な事業計画と財政計画に従いつつ、水道施設等の維持管理及び施設の更新を継続できるよう健全な水道事業経営に努める。</t>
    <rPh sb="64" eb="67">
      <t>ヒカクテキ</t>
    </rPh>
    <rPh sb="198" eb="201">
      <t>ケイゾクテキ</t>
    </rPh>
    <rPh sb="208" eb="211">
      <t>ショウライテキ</t>
    </rPh>
    <rPh sb="229" eb="230">
      <t>ナカ</t>
    </rPh>
    <rPh sb="246" eb="247">
      <t>シタガ</t>
    </rPh>
    <rPh sb="255" eb="256">
      <t>トウ</t>
    </rPh>
    <rPh sb="261" eb="262">
      <t>オヨ</t>
    </rPh>
    <rPh sb="266" eb="268">
      <t>コウシン</t>
    </rPh>
    <rPh sb="269" eb="271">
      <t>ケイゾク</t>
    </rPh>
    <rPh sb="286" eb="287">
      <t>ツト</t>
    </rPh>
    <phoneticPr fontId="4"/>
  </si>
  <si>
    <t>①有形固定資産償却率は50％を超えており、全体の保有資産の半分以上に償却が進んでいると考えられるものの、資産別では、施設建物やそれに係る設備に減価償却率が高く、配水管などを含む構築物では減価償却率は経年管更新により改善している。
②管路経年化率：経年管更新の影響により、平均値よりも数値は低くく、徐々に改善している。
③管路更新率：昨年度比１％程度数値が改善しており、平均値以上の数値ではあるものの、今後も法定耐用年数を超えた管路更新事業を推進していくことは重要と考える。</t>
    <rPh sb="80" eb="83">
      <t>ハイスイカン</t>
    </rPh>
    <rPh sb="86" eb="87">
      <t>フク</t>
    </rPh>
    <rPh sb="88" eb="91">
      <t>コウチクブツ</t>
    </rPh>
    <rPh sb="93" eb="95">
      <t>ゲンカ</t>
    </rPh>
    <rPh sb="95" eb="97">
      <t>ショウキャク</t>
    </rPh>
    <rPh sb="97" eb="98">
      <t>リツ</t>
    </rPh>
    <rPh sb="99" eb="101">
      <t>ケイネン</t>
    </rPh>
    <rPh sb="101" eb="102">
      <t>カン</t>
    </rPh>
    <rPh sb="102" eb="104">
      <t>コウシン</t>
    </rPh>
    <rPh sb="107" eb="109">
      <t>カイゼン</t>
    </rPh>
    <rPh sb="123" eb="126">
      <t>ケイネンカン</t>
    </rPh>
    <rPh sb="126" eb="128">
      <t>コウシン</t>
    </rPh>
    <rPh sb="129" eb="131">
      <t>エイキョウ</t>
    </rPh>
    <rPh sb="151" eb="153">
      <t>カイゼン</t>
    </rPh>
    <rPh sb="172" eb="174">
      <t>テイド</t>
    </rPh>
    <rPh sb="174" eb="176">
      <t>スウチ</t>
    </rPh>
    <rPh sb="177" eb="179">
      <t>カイゼン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</si>
</sst>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10"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1.03</c:v>
                </c:pt>
                <c:pt idx="1">
                  <c:v>0.92</c:v>
                </c:pt>
                <c:pt idx="2">
                  <c:v>0.42</c:v>
                </c:pt>
                <c:pt idx="3">
                  <c:v>0.65</c:v>
                </c:pt>
                <c:pt idx="4">
                  <c:v>1.67</c:v>
                </c:pt>
              </c:numCache>
            </c:numRef>
          </c:val>
          <c:extLst>
            <c:ext xmlns:c16="http://schemas.microsoft.com/office/drawing/2014/chart" uri="{C3380CC4-5D6E-409C-BE32-E72D297353CC}">
              <c16:uniqueId val="{00000000-0434-4802-908A-9E3E377DEDF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0.61</c:v>
                </c:pt>
                <c:pt idx="1">
                  <c:v>0.51</c:v>
                </c:pt>
                <c:pt idx="2">
                  <c:v>0.57999999999999996</c:v>
                </c:pt>
                <c:pt idx="3">
                  <c:v>0.54</c:v>
                </c:pt>
                <c:pt idx="4">
                  <c:v>0.56999999999999995</c:v>
                </c:pt>
              </c:numCache>
            </c:numRef>
          </c:val>
          <c:smooth val="0"/>
          <c:extLst>
            <c:ext xmlns:c16="http://schemas.microsoft.com/office/drawing/2014/chart" uri="{C3380CC4-5D6E-409C-BE32-E72D297353CC}">
              <c16:uniqueId val="{00000001-0434-4802-908A-9E3E377DEDF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60.05</c:v>
                </c:pt>
                <c:pt idx="1">
                  <c:v>71.16</c:v>
                </c:pt>
                <c:pt idx="2">
                  <c:v>70.650000000000006</c:v>
                </c:pt>
                <c:pt idx="3">
                  <c:v>70.39</c:v>
                </c:pt>
                <c:pt idx="4">
                  <c:v>69.7</c:v>
                </c:pt>
              </c:numCache>
            </c:numRef>
          </c:val>
          <c:extLst>
            <c:ext xmlns:c16="http://schemas.microsoft.com/office/drawing/2014/chart" uri="{C3380CC4-5D6E-409C-BE32-E72D297353CC}">
              <c16:uniqueId val="{00000000-889C-407B-930E-554E78F0564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59.01</c:v>
                </c:pt>
                <c:pt idx="1">
                  <c:v>60.03</c:v>
                </c:pt>
                <c:pt idx="2">
                  <c:v>59.74</c:v>
                </c:pt>
                <c:pt idx="3">
                  <c:v>59.67</c:v>
                </c:pt>
                <c:pt idx="4">
                  <c:v>60.12</c:v>
                </c:pt>
              </c:numCache>
            </c:numRef>
          </c:val>
          <c:smooth val="0"/>
          <c:extLst>
            <c:ext xmlns:c16="http://schemas.microsoft.com/office/drawing/2014/chart" uri="{C3380CC4-5D6E-409C-BE32-E72D297353CC}">
              <c16:uniqueId val="{00000001-889C-407B-930E-554E78F0564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84.48</c:v>
                </c:pt>
                <c:pt idx="1">
                  <c:v>85.63</c:v>
                </c:pt>
                <c:pt idx="2">
                  <c:v>85.73</c:v>
                </c:pt>
                <c:pt idx="3">
                  <c:v>83.68</c:v>
                </c:pt>
                <c:pt idx="4">
                  <c:v>85.81</c:v>
                </c:pt>
              </c:numCache>
            </c:numRef>
          </c:val>
          <c:extLst>
            <c:ext xmlns:c16="http://schemas.microsoft.com/office/drawing/2014/chart" uri="{C3380CC4-5D6E-409C-BE32-E72D297353CC}">
              <c16:uniqueId val="{00000000-E5A8-493B-A4CD-D02354B0977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85.37</c:v>
                </c:pt>
                <c:pt idx="1">
                  <c:v>84.81</c:v>
                </c:pt>
                <c:pt idx="2">
                  <c:v>84.8</c:v>
                </c:pt>
                <c:pt idx="3">
                  <c:v>84.6</c:v>
                </c:pt>
                <c:pt idx="4">
                  <c:v>84.24</c:v>
                </c:pt>
              </c:numCache>
            </c:numRef>
          </c:val>
          <c:smooth val="0"/>
          <c:extLst>
            <c:ext xmlns:c16="http://schemas.microsoft.com/office/drawing/2014/chart" uri="{C3380CC4-5D6E-409C-BE32-E72D297353CC}">
              <c16:uniqueId val="{00000001-E5A8-493B-A4CD-D02354B0977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110.67</c:v>
                </c:pt>
                <c:pt idx="1">
                  <c:v>110.04</c:v>
                </c:pt>
                <c:pt idx="2">
                  <c:v>110.93</c:v>
                </c:pt>
                <c:pt idx="3">
                  <c:v>121.54</c:v>
                </c:pt>
                <c:pt idx="4">
                  <c:v>115.2</c:v>
                </c:pt>
              </c:numCache>
            </c:numRef>
          </c:val>
          <c:extLst>
            <c:ext xmlns:c16="http://schemas.microsoft.com/office/drawing/2014/chart" uri="{C3380CC4-5D6E-409C-BE32-E72D297353CC}">
              <c16:uniqueId val="{00000000-88B6-4302-A65B-E0DB3D65D95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110.95</c:v>
                </c:pt>
                <c:pt idx="1">
                  <c:v>110.68</c:v>
                </c:pt>
                <c:pt idx="2">
                  <c:v>110.66</c:v>
                </c:pt>
                <c:pt idx="3">
                  <c:v>109.01</c:v>
                </c:pt>
                <c:pt idx="4">
                  <c:v>108.83</c:v>
                </c:pt>
              </c:numCache>
            </c:numRef>
          </c:val>
          <c:smooth val="0"/>
          <c:extLst>
            <c:ext xmlns:c16="http://schemas.microsoft.com/office/drawing/2014/chart" uri="{C3380CC4-5D6E-409C-BE32-E72D297353CC}">
              <c16:uniqueId val="{00000001-88B6-4302-A65B-E0DB3D65D95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50.55</c:v>
                </c:pt>
                <c:pt idx="1">
                  <c:v>49.56</c:v>
                </c:pt>
                <c:pt idx="2">
                  <c:v>50.66</c:v>
                </c:pt>
                <c:pt idx="3">
                  <c:v>51.3</c:v>
                </c:pt>
                <c:pt idx="4">
                  <c:v>51.25</c:v>
                </c:pt>
              </c:numCache>
            </c:numRef>
          </c:val>
          <c:extLst>
            <c:ext xmlns:c16="http://schemas.microsoft.com/office/drawing/2014/chart" uri="{C3380CC4-5D6E-409C-BE32-E72D297353CC}">
              <c16:uniqueId val="{00000000-1A1A-4FC9-9E64-42B8B802411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c:v>
                </c:pt>
                <c:pt idx="1">
                  <c:v>47.28</c:v>
                </c:pt>
                <c:pt idx="2">
                  <c:v>47.66</c:v>
                </c:pt>
                <c:pt idx="3">
                  <c:v>48.17</c:v>
                </c:pt>
                <c:pt idx="4">
                  <c:v>48.83</c:v>
                </c:pt>
              </c:numCache>
            </c:numRef>
          </c:val>
          <c:smooth val="0"/>
          <c:extLst>
            <c:ext xmlns:c16="http://schemas.microsoft.com/office/drawing/2014/chart" uri="{C3380CC4-5D6E-409C-BE32-E72D297353CC}">
              <c16:uniqueId val="{00000001-1A1A-4FC9-9E64-42B8B802411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8.36</c:v>
                </c:pt>
                <c:pt idx="1">
                  <c:v>9.14</c:v>
                </c:pt>
                <c:pt idx="2">
                  <c:v>11.42</c:v>
                </c:pt>
                <c:pt idx="3">
                  <c:v>12.7</c:v>
                </c:pt>
                <c:pt idx="4">
                  <c:v>12.54</c:v>
                </c:pt>
              </c:numCache>
            </c:numRef>
          </c:val>
          <c:extLst>
            <c:ext xmlns:c16="http://schemas.microsoft.com/office/drawing/2014/chart" uri="{C3380CC4-5D6E-409C-BE32-E72D297353CC}">
              <c16:uniqueId val="{00000000-44AB-4A61-8997-CE5A25308C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12.19</c:v>
                </c:pt>
                <c:pt idx="2">
                  <c:v>15.1</c:v>
                </c:pt>
                <c:pt idx="3">
                  <c:v>17.12</c:v>
                </c:pt>
                <c:pt idx="4">
                  <c:v>18.18</c:v>
                </c:pt>
              </c:numCache>
            </c:numRef>
          </c:val>
          <c:smooth val="0"/>
          <c:extLst>
            <c:ext xmlns:c16="http://schemas.microsoft.com/office/drawing/2014/chart" uri="{C3380CC4-5D6E-409C-BE32-E72D297353CC}">
              <c16:uniqueId val="{00000001-44AB-4A61-8997-CE5A25308C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C6-46D7-B4FE-DACF89E6736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3.91</c:v>
                </c:pt>
                <c:pt idx="1">
                  <c:v>3.56</c:v>
                </c:pt>
                <c:pt idx="2">
                  <c:v>2.74</c:v>
                </c:pt>
                <c:pt idx="3">
                  <c:v>3.7</c:v>
                </c:pt>
                <c:pt idx="4">
                  <c:v>4.34</c:v>
                </c:pt>
              </c:numCache>
            </c:numRef>
          </c:val>
          <c:smooth val="0"/>
          <c:extLst>
            <c:ext xmlns:c16="http://schemas.microsoft.com/office/drawing/2014/chart" uri="{C3380CC4-5D6E-409C-BE32-E72D297353CC}">
              <c16:uniqueId val="{00000001-A0C6-46D7-B4FE-DACF89E6736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467.67</c:v>
                </c:pt>
                <c:pt idx="1">
                  <c:v>244.17</c:v>
                </c:pt>
                <c:pt idx="2">
                  <c:v>300.51</c:v>
                </c:pt>
                <c:pt idx="3">
                  <c:v>388.51</c:v>
                </c:pt>
                <c:pt idx="4">
                  <c:v>348.88</c:v>
                </c:pt>
              </c:numCache>
            </c:numRef>
          </c:val>
          <c:extLst>
            <c:ext xmlns:c16="http://schemas.microsoft.com/office/drawing/2014/chart" uri="{C3380CC4-5D6E-409C-BE32-E72D297353CC}">
              <c16:uniqueId val="{00000000-0F8C-41A3-A0C4-8ACB7A68C13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377.63</c:v>
                </c:pt>
                <c:pt idx="1">
                  <c:v>357.34</c:v>
                </c:pt>
                <c:pt idx="2">
                  <c:v>366.03</c:v>
                </c:pt>
                <c:pt idx="3">
                  <c:v>365.18</c:v>
                </c:pt>
                <c:pt idx="4">
                  <c:v>327.77</c:v>
                </c:pt>
              </c:numCache>
            </c:numRef>
          </c:val>
          <c:smooth val="0"/>
          <c:extLst>
            <c:ext xmlns:c16="http://schemas.microsoft.com/office/drawing/2014/chart" uri="{C3380CC4-5D6E-409C-BE32-E72D297353CC}">
              <c16:uniqueId val="{00000001-0F8C-41A3-A0C4-8ACB7A68C13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126.87</c:v>
                </c:pt>
                <c:pt idx="1">
                  <c:v>125.1</c:v>
                </c:pt>
                <c:pt idx="2">
                  <c:v>105.4</c:v>
                </c:pt>
                <c:pt idx="3">
                  <c:v>88.27</c:v>
                </c:pt>
                <c:pt idx="4">
                  <c:v>127.85</c:v>
                </c:pt>
              </c:numCache>
            </c:numRef>
          </c:val>
          <c:extLst>
            <c:ext xmlns:c16="http://schemas.microsoft.com/office/drawing/2014/chart" uri="{C3380CC4-5D6E-409C-BE32-E72D297353CC}">
              <c16:uniqueId val="{00000000-D995-4EDE-A98B-0373BB318CA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364.71</c:v>
                </c:pt>
                <c:pt idx="1">
                  <c:v>373.69</c:v>
                </c:pt>
                <c:pt idx="2">
                  <c:v>370.12</c:v>
                </c:pt>
                <c:pt idx="3">
                  <c:v>371.65</c:v>
                </c:pt>
                <c:pt idx="4">
                  <c:v>397.1</c:v>
                </c:pt>
              </c:numCache>
            </c:numRef>
          </c:val>
          <c:smooth val="0"/>
          <c:extLst>
            <c:ext xmlns:c16="http://schemas.microsoft.com/office/drawing/2014/chart" uri="{C3380CC4-5D6E-409C-BE32-E72D297353CC}">
              <c16:uniqueId val="{00000001-D995-4EDE-A98B-0373BB318CA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106.05</c:v>
                </c:pt>
                <c:pt idx="1">
                  <c:v>106.5</c:v>
                </c:pt>
                <c:pt idx="2">
                  <c:v>108.44</c:v>
                </c:pt>
                <c:pt idx="3">
                  <c:v>121.24</c:v>
                </c:pt>
                <c:pt idx="4">
                  <c:v>83.77</c:v>
                </c:pt>
              </c:numCache>
            </c:numRef>
          </c:val>
          <c:extLst>
            <c:ext xmlns:c16="http://schemas.microsoft.com/office/drawing/2014/chart" uri="{C3380CC4-5D6E-409C-BE32-E72D297353CC}">
              <c16:uniqueId val="{00000000-4389-42BD-9A13-8B17E838112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100.65</c:v>
                </c:pt>
                <c:pt idx="1">
                  <c:v>99.87</c:v>
                </c:pt>
                <c:pt idx="2">
                  <c:v>100.42</c:v>
                </c:pt>
                <c:pt idx="3">
                  <c:v>98.77</c:v>
                </c:pt>
                <c:pt idx="4">
                  <c:v>95.79</c:v>
                </c:pt>
              </c:numCache>
            </c:numRef>
          </c:val>
          <c:smooth val="0"/>
          <c:extLst>
            <c:ext xmlns:c16="http://schemas.microsoft.com/office/drawing/2014/chart" uri="{C3380CC4-5D6E-409C-BE32-E72D297353CC}">
              <c16:uniqueId val="{00000001-4389-42BD-9A13-8B17E838112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124.33</c:v>
                </c:pt>
                <c:pt idx="1">
                  <c:v>123.86</c:v>
                </c:pt>
                <c:pt idx="2">
                  <c:v>122.96</c:v>
                </c:pt>
                <c:pt idx="3">
                  <c:v>127.63</c:v>
                </c:pt>
                <c:pt idx="4">
                  <c:v>130.69</c:v>
                </c:pt>
              </c:numCache>
            </c:numRef>
          </c:val>
          <c:extLst>
            <c:ext xmlns:c16="http://schemas.microsoft.com/office/drawing/2014/chart" uri="{C3380CC4-5D6E-409C-BE32-E72D297353CC}">
              <c16:uniqueId val="{00000000-F622-4C0F-BEF1-9EBB105002E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170.19</c:v>
                </c:pt>
                <c:pt idx="1">
                  <c:v>171.81</c:v>
                </c:pt>
                <c:pt idx="2">
                  <c:v>171.67</c:v>
                </c:pt>
                <c:pt idx="3">
                  <c:v>173.67</c:v>
                </c:pt>
                <c:pt idx="4">
                  <c:v>171.13</c:v>
                </c:pt>
              </c:numCache>
            </c:numRef>
          </c:val>
          <c:smooth val="0"/>
          <c:extLst>
            <c:ext xmlns:c16="http://schemas.microsoft.com/office/drawing/2014/chart" uri="{C3380CC4-5D6E-409C-BE32-E72D297353CC}">
              <c16:uniqueId val="{00000001-F622-4C0F-BEF1-9EBB105002E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B34"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三重県　菰野町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41643</v>
      </c>
      <c r="AM8" s="61"/>
      <c r="AN8" s="61"/>
      <c r="AO8" s="61"/>
      <c r="AP8" s="61"/>
      <c r="AQ8" s="61"/>
      <c r="AR8" s="61"/>
      <c r="AS8" s="61"/>
      <c r="AT8" s="52">
        <f>データ!$S$6</f>
        <v>107.01</v>
      </c>
      <c r="AU8" s="53"/>
      <c r="AV8" s="53"/>
      <c r="AW8" s="53"/>
      <c r="AX8" s="53"/>
      <c r="AY8" s="53"/>
      <c r="AZ8" s="53"/>
      <c r="BA8" s="53"/>
      <c r="BB8" s="54">
        <f>データ!$T$6</f>
        <v>389.15</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87.97</v>
      </c>
      <c r="J10" s="53"/>
      <c r="K10" s="53"/>
      <c r="L10" s="53"/>
      <c r="M10" s="53"/>
      <c r="N10" s="53"/>
      <c r="O10" s="64"/>
      <c r="P10" s="54">
        <f>データ!$P$6</f>
        <v>99.61</v>
      </c>
      <c r="Q10" s="54"/>
      <c r="R10" s="54"/>
      <c r="S10" s="54"/>
      <c r="T10" s="54"/>
      <c r="U10" s="54"/>
      <c r="V10" s="54"/>
      <c r="W10" s="61">
        <f>データ!$Q$6</f>
        <v>2607</v>
      </c>
      <c r="X10" s="61"/>
      <c r="Y10" s="61"/>
      <c r="Z10" s="61"/>
      <c r="AA10" s="61"/>
      <c r="AB10" s="61"/>
      <c r="AC10" s="61"/>
      <c r="AD10" s="2"/>
      <c r="AE10" s="2"/>
      <c r="AF10" s="2"/>
      <c r="AG10" s="2"/>
      <c r="AH10" s="4"/>
      <c r="AI10" s="4"/>
      <c r="AJ10" s="4"/>
      <c r="AK10" s="4"/>
      <c r="AL10" s="61">
        <f>データ!$U$6</f>
        <v>41509</v>
      </c>
      <c r="AM10" s="61"/>
      <c r="AN10" s="61"/>
      <c r="AO10" s="61"/>
      <c r="AP10" s="61"/>
      <c r="AQ10" s="61"/>
      <c r="AR10" s="61"/>
      <c r="AS10" s="61"/>
      <c r="AT10" s="52">
        <f>データ!$V$6</f>
        <v>47.06</v>
      </c>
      <c r="AU10" s="53"/>
      <c r="AV10" s="53"/>
      <c r="AW10" s="53"/>
      <c r="AX10" s="53"/>
      <c r="AY10" s="53"/>
      <c r="AZ10" s="53"/>
      <c r="BA10" s="53"/>
      <c r="BB10" s="54">
        <f>データ!$W$6</f>
        <v>882.04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110</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sylQ/wjJxxJa4FqtEZT6LulBDxRmP1LByDgvPjVudy25plOuzulfD304xUYxwx6Dodzx0lqKOvma8KrIa13LiQ==" saltValue="VpsCiZ6JpcIn0TiQv2n4v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243418</v>
      </c>
      <c r="D6" s="34">
        <f t="shared" si="3"/>
        <v>46</v>
      </c>
      <c r="E6" s="34">
        <f t="shared" si="3"/>
        <v>1</v>
      </c>
      <c r="F6" s="34">
        <f t="shared" si="3"/>
        <v>0</v>
      </c>
      <c r="G6" s="34">
        <f t="shared" si="3"/>
        <v>1</v>
      </c>
      <c r="H6" s="34" t="str">
        <f t="shared" si="3"/>
        <v>三重県　菰野町</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87.97</v>
      </c>
      <c r="P6" s="35">
        <f t="shared" si="3"/>
        <v>99.61</v>
      </c>
      <c r="Q6" s="35">
        <f t="shared" si="3"/>
        <v>2607</v>
      </c>
      <c r="R6" s="35">
        <f t="shared" si="3"/>
        <v>41643</v>
      </c>
      <c r="S6" s="35">
        <f t="shared" si="3"/>
        <v>107.01</v>
      </c>
      <c r="T6" s="35">
        <f t="shared" si="3"/>
        <v>389.15</v>
      </c>
      <c r="U6" s="35">
        <f t="shared" si="3"/>
        <v>41509</v>
      </c>
      <c r="V6" s="35">
        <f t="shared" si="3"/>
        <v>47.06</v>
      </c>
      <c r="W6" s="35">
        <f t="shared" si="3"/>
        <v>882.04</v>
      </c>
      <c r="X6" s="36">
        <f>IF(X7="",NA(),X7)</f>
        <v>110.67</v>
      </c>
      <c r="Y6" s="36">
        <f t="shared" ref="Y6:AG6" si="4">IF(Y7="",NA(),Y7)</f>
        <v>110.04</v>
      </c>
      <c r="Z6" s="36">
        <f t="shared" si="4"/>
        <v>110.93</v>
      </c>
      <c r="AA6" s="36">
        <f t="shared" si="4"/>
        <v>121.54</v>
      </c>
      <c r="AB6" s="36">
        <f t="shared" si="4"/>
        <v>115.2</v>
      </c>
      <c r="AC6" s="36">
        <f t="shared" si="4"/>
        <v>110.95</v>
      </c>
      <c r="AD6" s="36">
        <f t="shared" si="4"/>
        <v>110.68</v>
      </c>
      <c r="AE6" s="36">
        <f t="shared" si="4"/>
        <v>110.66</v>
      </c>
      <c r="AF6" s="36">
        <f t="shared" si="4"/>
        <v>109.01</v>
      </c>
      <c r="AG6" s="36">
        <f t="shared" si="4"/>
        <v>108.83</v>
      </c>
      <c r="AH6" s="35" t="str">
        <f>IF(AH7="","",IF(AH7="-","【-】","【"&amp;SUBSTITUTE(TEXT(AH7,"#,##0.00"),"-","△")&amp;"】"))</f>
        <v>【110.27】</v>
      </c>
      <c r="AI6" s="35">
        <f>IF(AI7="",NA(),AI7)</f>
        <v>0</v>
      </c>
      <c r="AJ6" s="35">
        <f t="shared" ref="AJ6:AR6" si="5">IF(AJ7="",NA(),AJ7)</f>
        <v>0</v>
      </c>
      <c r="AK6" s="35">
        <f t="shared" si="5"/>
        <v>0</v>
      </c>
      <c r="AL6" s="35">
        <f t="shared" si="5"/>
        <v>0</v>
      </c>
      <c r="AM6" s="35">
        <f t="shared" si="5"/>
        <v>0</v>
      </c>
      <c r="AN6" s="36">
        <f t="shared" si="5"/>
        <v>3.91</v>
      </c>
      <c r="AO6" s="36">
        <f t="shared" si="5"/>
        <v>3.56</v>
      </c>
      <c r="AP6" s="36">
        <f t="shared" si="5"/>
        <v>2.74</v>
      </c>
      <c r="AQ6" s="36">
        <f t="shared" si="5"/>
        <v>3.7</v>
      </c>
      <c r="AR6" s="36">
        <f t="shared" si="5"/>
        <v>4.34</v>
      </c>
      <c r="AS6" s="35" t="str">
        <f>IF(AS7="","",IF(AS7="-","【-】","【"&amp;SUBSTITUTE(TEXT(AS7,"#,##0.00"),"-","△")&amp;"】"))</f>
        <v>【1.15】</v>
      </c>
      <c r="AT6" s="36">
        <f>IF(AT7="",NA(),AT7)</f>
        <v>467.67</v>
      </c>
      <c r="AU6" s="36">
        <f t="shared" ref="AU6:BC6" si="6">IF(AU7="",NA(),AU7)</f>
        <v>244.17</v>
      </c>
      <c r="AV6" s="36">
        <f t="shared" si="6"/>
        <v>300.51</v>
      </c>
      <c r="AW6" s="36">
        <f t="shared" si="6"/>
        <v>388.51</v>
      </c>
      <c r="AX6" s="36">
        <f t="shared" si="6"/>
        <v>348.88</v>
      </c>
      <c r="AY6" s="36">
        <f t="shared" si="6"/>
        <v>377.63</v>
      </c>
      <c r="AZ6" s="36">
        <f t="shared" si="6"/>
        <v>357.34</v>
      </c>
      <c r="BA6" s="36">
        <f t="shared" si="6"/>
        <v>366.03</v>
      </c>
      <c r="BB6" s="36">
        <f t="shared" si="6"/>
        <v>365.18</v>
      </c>
      <c r="BC6" s="36">
        <f t="shared" si="6"/>
        <v>327.77</v>
      </c>
      <c r="BD6" s="35" t="str">
        <f>IF(BD7="","",IF(BD7="-","【-】","【"&amp;SUBSTITUTE(TEXT(BD7,"#,##0.00"),"-","△")&amp;"】"))</f>
        <v>【260.31】</v>
      </c>
      <c r="BE6" s="36">
        <f>IF(BE7="",NA(),BE7)</f>
        <v>126.87</v>
      </c>
      <c r="BF6" s="36">
        <f t="shared" ref="BF6:BN6" si="7">IF(BF7="",NA(),BF7)</f>
        <v>125.1</v>
      </c>
      <c r="BG6" s="36">
        <f t="shared" si="7"/>
        <v>105.4</v>
      </c>
      <c r="BH6" s="36">
        <f t="shared" si="7"/>
        <v>88.27</v>
      </c>
      <c r="BI6" s="36">
        <f t="shared" si="7"/>
        <v>127.85</v>
      </c>
      <c r="BJ6" s="36">
        <f t="shared" si="7"/>
        <v>364.71</v>
      </c>
      <c r="BK6" s="36">
        <f t="shared" si="7"/>
        <v>373.69</v>
      </c>
      <c r="BL6" s="36">
        <f t="shared" si="7"/>
        <v>370.12</v>
      </c>
      <c r="BM6" s="36">
        <f t="shared" si="7"/>
        <v>371.65</v>
      </c>
      <c r="BN6" s="36">
        <f t="shared" si="7"/>
        <v>397.1</v>
      </c>
      <c r="BO6" s="35" t="str">
        <f>IF(BO7="","",IF(BO7="-","【-】","【"&amp;SUBSTITUTE(TEXT(BO7,"#,##0.00"),"-","△")&amp;"】"))</f>
        <v>【275.67】</v>
      </c>
      <c r="BP6" s="36">
        <f>IF(BP7="",NA(),BP7)</f>
        <v>106.05</v>
      </c>
      <c r="BQ6" s="36">
        <f t="shared" ref="BQ6:BY6" si="8">IF(BQ7="",NA(),BQ7)</f>
        <v>106.5</v>
      </c>
      <c r="BR6" s="36">
        <f t="shared" si="8"/>
        <v>108.44</v>
      </c>
      <c r="BS6" s="36">
        <f t="shared" si="8"/>
        <v>121.24</v>
      </c>
      <c r="BT6" s="36">
        <f t="shared" si="8"/>
        <v>83.77</v>
      </c>
      <c r="BU6" s="36">
        <f t="shared" si="8"/>
        <v>100.65</v>
      </c>
      <c r="BV6" s="36">
        <f t="shared" si="8"/>
        <v>99.87</v>
      </c>
      <c r="BW6" s="36">
        <f t="shared" si="8"/>
        <v>100.42</v>
      </c>
      <c r="BX6" s="36">
        <f t="shared" si="8"/>
        <v>98.77</v>
      </c>
      <c r="BY6" s="36">
        <f t="shared" si="8"/>
        <v>95.79</v>
      </c>
      <c r="BZ6" s="35" t="str">
        <f>IF(BZ7="","",IF(BZ7="-","【-】","【"&amp;SUBSTITUTE(TEXT(BZ7,"#,##0.00"),"-","△")&amp;"】"))</f>
        <v>【100.05】</v>
      </c>
      <c r="CA6" s="36">
        <f>IF(CA7="",NA(),CA7)</f>
        <v>124.33</v>
      </c>
      <c r="CB6" s="36">
        <f t="shared" ref="CB6:CJ6" si="9">IF(CB7="",NA(),CB7)</f>
        <v>123.86</v>
      </c>
      <c r="CC6" s="36">
        <f t="shared" si="9"/>
        <v>122.96</v>
      </c>
      <c r="CD6" s="36">
        <f t="shared" si="9"/>
        <v>127.63</v>
      </c>
      <c r="CE6" s="36">
        <f t="shared" si="9"/>
        <v>130.69</v>
      </c>
      <c r="CF6" s="36">
        <f t="shared" si="9"/>
        <v>170.19</v>
      </c>
      <c r="CG6" s="36">
        <f t="shared" si="9"/>
        <v>171.81</v>
      </c>
      <c r="CH6" s="36">
        <f t="shared" si="9"/>
        <v>171.67</v>
      </c>
      <c r="CI6" s="36">
        <f t="shared" si="9"/>
        <v>173.67</v>
      </c>
      <c r="CJ6" s="36">
        <f t="shared" si="9"/>
        <v>171.13</v>
      </c>
      <c r="CK6" s="35" t="str">
        <f>IF(CK7="","",IF(CK7="-","【-】","【"&amp;SUBSTITUTE(TEXT(CK7,"#,##0.00"),"-","△")&amp;"】"))</f>
        <v>【166.40】</v>
      </c>
      <c r="CL6" s="36">
        <f>IF(CL7="",NA(),CL7)</f>
        <v>60.05</v>
      </c>
      <c r="CM6" s="36">
        <f t="shared" ref="CM6:CU6" si="10">IF(CM7="",NA(),CM7)</f>
        <v>71.16</v>
      </c>
      <c r="CN6" s="36">
        <f t="shared" si="10"/>
        <v>70.650000000000006</v>
      </c>
      <c r="CO6" s="36">
        <f t="shared" si="10"/>
        <v>70.39</v>
      </c>
      <c r="CP6" s="36">
        <f t="shared" si="10"/>
        <v>69.7</v>
      </c>
      <c r="CQ6" s="36">
        <f t="shared" si="10"/>
        <v>59.01</v>
      </c>
      <c r="CR6" s="36">
        <f t="shared" si="10"/>
        <v>60.03</v>
      </c>
      <c r="CS6" s="36">
        <f t="shared" si="10"/>
        <v>59.74</v>
      </c>
      <c r="CT6" s="36">
        <f t="shared" si="10"/>
        <v>59.67</v>
      </c>
      <c r="CU6" s="36">
        <f t="shared" si="10"/>
        <v>60.12</v>
      </c>
      <c r="CV6" s="35" t="str">
        <f>IF(CV7="","",IF(CV7="-","【-】","【"&amp;SUBSTITUTE(TEXT(CV7,"#,##0.00"),"-","△")&amp;"】"))</f>
        <v>【60.69】</v>
      </c>
      <c r="CW6" s="36">
        <f>IF(CW7="",NA(),CW7)</f>
        <v>84.48</v>
      </c>
      <c r="CX6" s="36">
        <f t="shared" ref="CX6:DF6" si="11">IF(CX7="",NA(),CX7)</f>
        <v>85.63</v>
      </c>
      <c r="CY6" s="36">
        <f t="shared" si="11"/>
        <v>85.73</v>
      </c>
      <c r="CZ6" s="36">
        <f t="shared" si="11"/>
        <v>83.68</v>
      </c>
      <c r="DA6" s="36">
        <f t="shared" si="11"/>
        <v>85.81</v>
      </c>
      <c r="DB6" s="36">
        <f t="shared" si="11"/>
        <v>85.37</v>
      </c>
      <c r="DC6" s="36">
        <f t="shared" si="11"/>
        <v>84.81</v>
      </c>
      <c r="DD6" s="36">
        <f t="shared" si="11"/>
        <v>84.8</v>
      </c>
      <c r="DE6" s="36">
        <f t="shared" si="11"/>
        <v>84.6</v>
      </c>
      <c r="DF6" s="36">
        <f t="shared" si="11"/>
        <v>84.24</v>
      </c>
      <c r="DG6" s="35" t="str">
        <f>IF(DG7="","",IF(DG7="-","【-】","【"&amp;SUBSTITUTE(TEXT(DG7,"#,##0.00"),"-","△")&amp;"】"))</f>
        <v>【89.82】</v>
      </c>
      <c r="DH6" s="36">
        <f>IF(DH7="",NA(),DH7)</f>
        <v>50.55</v>
      </c>
      <c r="DI6" s="36">
        <f t="shared" ref="DI6:DQ6" si="12">IF(DI7="",NA(),DI7)</f>
        <v>49.56</v>
      </c>
      <c r="DJ6" s="36">
        <f t="shared" si="12"/>
        <v>50.66</v>
      </c>
      <c r="DK6" s="36">
        <f t="shared" si="12"/>
        <v>51.3</v>
      </c>
      <c r="DL6" s="36">
        <f t="shared" si="12"/>
        <v>51.25</v>
      </c>
      <c r="DM6" s="36">
        <f t="shared" si="12"/>
        <v>46.9</v>
      </c>
      <c r="DN6" s="36">
        <f t="shared" si="12"/>
        <v>47.28</v>
      </c>
      <c r="DO6" s="36">
        <f t="shared" si="12"/>
        <v>47.66</v>
      </c>
      <c r="DP6" s="36">
        <f t="shared" si="12"/>
        <v>48.17</v>
      </c>
      <c r="DQ6" s="36">
        <f t="shared" si="12"/>
        <v>48.83</v>
      </c>
      <c r="DR6" s="35" t="str">
        <f>IF(DR7="","",IF(DR7="-","【-】","【"&amp;SUBSTITUTE(TEXT(DR7,"#,##0.00"),"-","△")&amp;"】"))</f>
        <v>【50.19】</v>
      </c>
      <c r="DS6" s="36">
        <f>IF(DS7="",NA(),DS7)</f>
        <v>8.36</v>
      </c>
      <c r="DT6" s="36">
        <f t="shared" ref="DT6:EB6" si="13">IF(DT7="",NA(),DT7)</f>
        <v>9.14</v>
      </c>
      <c r="DU6" s="36">
        <f t="shared" si="13"/>
        <v>11.42</v>
      </c>
      <c r="DV6" s="36">
        <f t="shared" si="13"/>
        <v>12.7</v>
      </c>
      <c r="DW6" s="36">
        <f t="shared" si="13"/>
        <v>12.54</v>
      </c>
      <c r="DX6" s="36">
        <f t="shared" si="13"/>
        <v>12.03</v>
      </c>
      <c r="DY6" s="36">
        <f t="shared" si="13"/>
        <v>12.19</v>
      </c>
      <c r="DZ6" s="36">
        <f t="shared" si="13"/>
        <v>15.1</v>
      </c>
      <c r="EA6" s="36">
        <f t="shared" si="13"/>
        <v>17.12</v>
      </c>
      <c r="EB6" s="36">
        <f t="shared" si="13"/>
        <v>18.18</v>
      </c>
      <c r="EC6" s="35" t="str">
        <f>IF(EC7="","",IF(EC7="-","【-】","【"&amp;SUBSTITUTE(TEXT(EC7,"#,##0.00"),"-","△")&amp;"】"))</f>
        <v>【20.63】</v>
      </c>
      <c r="ED6" s="36">
        <f>IF(ED7="",NA(),ED7)</f>
        <v>1.03</v>
      </c>
      <c r="EE6" s="36">
        <f t="shared" ref="EE6:EM6" si="14">IF(EE7="",NA(),EE7)</f>
        <v>0.92</v>
      </c>
      <c r="EF6" s="36">
        <f t="shared" si="14"/>
        <v>0.42</v>
      </c>
      <c r="EG6" s="36">
        <f t="shared" si="14"/>
        <v>0.65</v>
      </c>
      <c r="EH6" s="36">
        <f t="shared" si="14"/>
        <v>1.67</v>
      </c>
      <c r="EI6" s="36">
        <f t="shared" si="14"/>
        <v>0.61</v>
      </c>
      <c r="EJ6" s="36">
        <f t="shared" si="14"/>
        <v>0.51</v>
      </c>
      <c r="EK6" s="36">
        <f t="shared" si="14"/>
        <v>0.57999999999999996</v>
      </c>
      <c r="EL6" s="36">
        <f t="shared" si="14"/>
        <v>0.54</v>
      </c>
      <c r="EM6" s="36">
        <f t="shared" si="14"/>
        <v>0.56999999999999995</v>
      </c>
      <c r="EN6" s="35" t="str">
        <f>IF(EN7="","",IF(EN7="-","【-】","【"&amp;SUBSTITUTE(TEXT(EN7,"#,##0.00"),"-","△")&amp;"】"))</f>
        <v>【0.69】</v>
      </c>
    </row>
    <row r="7" spans="1:144" s="37" customFormat="1" x14ac:dyDescent="0.15">
      <c r="A7" s="29"/>
      <c r="B7" s="38">
        <v>2020</v>
      </c>
      <c r="C7" s="38">
        <v>243418</v>
      </c>
      <c r="D7" s="38">
        <v>46</v>
      </c>
      <c r="E7" s="38">
        <v>1</v>
      </c>
      <c r="F7" s="38">
        <v>0</v>
      </c>
      <c r="G7" s="38">
        <v>1</v>
      </c>
      <c r="H7" s="38" t="s">
        <v>92</v>
      </c>
      <c r="I7" s="38" t="s">
        <v>93</v>
      </c>
      <c r="J7" s="38" t="s">
        <v>94</v>
      </c>
      <c r="K7" s="38" t="s">
        <v>95</v>
      </c>
      <c r="L7" s="38" t="s">
        <v>96</v>
      </c>
      <c r="M7" s="38" t="s">
        <v>97</v>
      </c>
      <c r="N7" s="39" t="s">
        <v>98</v>
      </c>
      <c r="O7" s="39">
        <v>87.97</v>
      </c>
      <c r="P7" s="39">
        <v>99.61</v>
      </c>
      <c r="Q7" s="39">
        <v>2607</v>
      </c>
      <c r="R7" s="39">
        <v>41643</v>
      </c>
      <c r="S7" s="39">
        <v>107.01</v>
      </c>
      <c r="T7" s="39">
        <v>389.15</v>
      </c>
      <c r="U7" s="39">
        <v>41509</v>
      </c>
      <c r="V7" s="39">
        <v>47.06</v>
      </c>
      <c r="W7" s="39">
        <v>882.04</v>
      </c>
      <c r="X7" s="39">
        <v>110.67</v>
      </c>
      <c r="Y7" s="39">
        <v>110.04</v>
      </c>
      <c r="Z7" s="39">
        <v>110.93</v>
      </c>
      <c r="AA7" s="39">
        <v>121.54</v>
      </c>
      <c r="AB7" s="39">
        <v>115.2</v>
      </c>
      <c r="AC7" s="39">
        <v>110.95</v>
      </c>
      <c r="AD7" s="39">
        <v>110.68</v>
      </c>
      <c r="AE7" s="39">
        <v>110.66</v>
      </c>
      <c r="AF7" s="39">
        <v>109.01</v>
      </c>
      <c r="AG7" s="39">
        <v>108.83</v>
      </c>
      <c r="AH7" s="39">
        <v>110.27</v>
      </c>
      <c r="AI7" s="39">
        <v>0</v>
      </c>
      <c r="AJ7" s="39">
        <v>0</v>
      </c>
      <c r="AK7" s="39">
        <v>0</v>
      </c>
      <c r="AL7" s="39">
        <v>0</v>
      </c>
      <c r="AM7" s="39">
        <v>0</v>
      </c>
      <c r="AN7" s="39">
        <v>3.91</v>
      </c>
      <c r="AO7" s="39">
        <v>3.56</v>
      </c>
      <c r="AP7" s="39">
        <v>2.74</v>
      </c>
      <c r="AQ7" s="39">
        <v>3.7</v>
      </c>
      <c r="AR7" s="39">
        <v>4.34</v>
      </c>
      <c r="AS7" s="39">
        <v>1.1499999999999999</v>
      </c>
      <c r="AT7" s="39">
        <v>467.67</v>
      </c>
      <c r="AU7" s="39">
        <v>244.17</v>
      </c>
      <c r="AV7" s="39">
        <v>300.51</v>
      </c>
      <c r="AW7" s="39">
        <v>388.51</v>
      </c>
      <c r="AX7" s="39">
        <v>348.88</v>
      </c>
      <c r="AY7" s="39">
        <v>377.63</v>
      </c>
      <c r="AZ7" s="39">
        <v>357.34</v>
      </c>
      <c r="BA7" s="39">
        <v>366.03</v>
      </c>
      <c r="BB7" s="39">
        <v>365.18</v>
      </c>
      <c r="BC7" s="39">
        <v>327.77</v>
      </c>
      <c r="BD7" s="39">
        <v>260.31</v>
      </c>
      <c r="BE7" s="39">
        <v>126.87</v>
      </c>
      <c r="BF7" s="39">
        <v>125.1</v>
      </c>
      <c r="BG7" s="39">
        <v>105.4</v>
      </c>
      <c r="BH7" s="39">
        <v>88.27</v>
      </c>
      <c r="BI7" s="39">
        <v>127.85</v>
      </c>
      <c r="BJ7" s="39">
        <v>364.71</v>
      </c>
      <c r="BK7" s="39">
        <v>373.69</v>
      </c>
      <c r="BL7" s="39">
        <v>370.12</v>
      </c>
      <c r="BM7" s="39">
        <v>371.65</v>
      </c>
      <c r="BN7" s="39">
        <v>397.1</v>
      </c>
      <c r="BO7" s="39">
        <v>275.67</v>
      </c>
      <c r="BP7" s="39">
        <v>106.05</v>
      </c>
      <c r="BQ7" s="39">
        <v>106.5</v>
      </c>
      <c r="BR7" s="39">
        <v>108.44</v>
      </c>
      <c r="BS7" s="39">
        <v>121.24</v>
      </c>
      <c r="BT7" s="39">
        <v>83.77</v>
      </c>
      <c r="BU7" s="39">
        <v>100.65</v>
      </c>
      <c r="BV7" s="39">
        <v>99.87</v>
      </c>
      <c r="BW7" s="39">
        <v>100.42</v>
      </c>
      <c r="BX7" s="39">
        <v>98.77</v>
      </c>
      <c r="BY7" s="39">
        <v>95.79</v>
      </c>
      <c r="BZ7" s="39">
        <v>100.05</v>
      </c>
      <c r="CA7" s="39">
        <v>124.33</v>
      </c>
      <c r="CB7" s="39">
        <v>123.86</v>
      </c>
      <c r="CC7" s="39">
        <v>122.96</v>
      </c>
      <c r="CD7" s="39">
        <v>127.63</v>
      </c>
      <c r="CE7" s="39">
        <v>130.69</v>
      </c>
      <c r="CF7" s="39">
        <v>170.19</v>
      </c>
      <c r="CG7" s="39">
        <v>171.81</v>
      </c>
      <c r="CH7" s="39">
        <v>171.67</v>
      </c>
      <c r="CI7" s="39">
        <v>173.67</v>
      </c>
      <c r="CJ7" s="39">
        <v>171.13</v>
      </c>
      <c r="CK7" s="39">
        <v>166.4</v>
      </c>
      <c r="CL7" s="39">
        <v>60.05</v>
      </c>
      <c r="CM7" s="39">
        <v>71.16</v>
      </c>
      <c r="CN7" s="39">
        <v>70.650000000000006</v>
      </c>
      <c r="CO7" s="39">
        <v>70.39</v>
      </c>
      <c r="CP7" s="39">
        <v>69.7</v>
      </c>
      <c r="CQ7" s="39">
        <v>59.01</v>
      </c>
      <c r="CR7" s="39">
        <v>60.03</v>
      </c>
      <c r="CS7" s="39">
        <v>59.74</v>
      </c>
      <c r="CT7" s="39">
        <v>59.67</v>
      </c>
      <c r="CU7" s="39">
        <v>60.12</v>
      </c>
      <c r="CV7" s="39">
        <v>60.69</v>
      </c>
      <c r="CW7" s="39">
        <v>84.48</v>
      </c>
      <c r="CX7" s="39">
        <v>85.63</v>
      </c>
      <c r="CY7" s="39">
        <v>85.73</v>
      </c>
      <c r="CZ7" s="39">
        <v>83.68</v>
      </c>
      <c r="DA7" s="39">
        <v>85.81</v>
      </c>
      <c r="DB7" s="39">
        <v>85.37</v>
      </c>
      <c r="DC7" s="39">
        <v>84.81</v>
      </c>
      <c r="DD7" s="39">
        <v>84.8</v>
      </c>
      <c r="DE7" s="39">
        <v>84.6</v>
      </c>
      <c r="DF7" s="39">
        <v>84.24</v>
      </c>
      <c r="DG7" s="39">
        <v>89.82</v>
      </c>
      <c r="DH7" s="39">
        <v>50.55</v>
      </c>
      <c r="DI7" s="39">
        <v>49.56</v>
      </c>
      <c r="DJ7" s="39">
        <v>50.66</v>
      </c>
      <c r="DK7" s="39">
        <v>51.3</v>
      </c>
      <c r="DL7" s="39">
        <v>51.25</v>
      </c>
      <c r="DM7" s="39">
        <v>46.9</v>
      </c>
      <c r="DN7" s="39">
        <v>47.28</v>
      </c>
      <c r="DO7" s="39">
        <v>47.66</v>
      </c>
      <c r="DP7" s="39">
        <v>48.17</v>
      </c>
      <c r="DQ7" s="39">
        <v>48.83</v>
      </c>
      <c r="DR7" s="39">
        <v>50.19</v>
      </c>
      <c r="DS7" s="39">
        <v>8.36</v>
      </c>
      <c r="DT7" s="39">
        <v>9.14</v>
      </c>
      <c r="DU7" s="39">
        <v>11.42</v>
      </c>
      <c r="DV7" s="39">
        <v>12.7</v>
      </c>
      <c r="DW7" s="39">
        <v>12.54</v>
      </c>
      <c r="DX7" s="39">
        <v>12.03</v>
      </c>
      <c r="DY7" s="39">
        <v>12.19</v>
      </c>
      <c r="DZ7" s="39">
        <v>15.1</v>
      </c>
      <c r="EA7" s="39">
        <v>17.12</v>
      </c>
      <c r="EB7" s="39">
        <v>18.18</v>
      </c>
      <c r="EC7" s="39">
        <v>20.63</v>
      </c>
      <c r="ED7" s="39">
        <v>1.03</v>
      </c>
      <c r="EE7" s="39">
        <v>0.92</v>
      </c>
      <c r="EF7" s="39">
        <v>0.42</v>
      </c>
      <c r="EG7" s="39">
        <v>0.65</v>
      </c>
      <c r="EH7" s="39">
        <v>1.67</v>
      </c>
      <c r="EI7" s="39">
        <v>0.61</v>
      </c>
      <c r="EJ7" s="39">
        <v>0.51</v>
      </c>
      <c r="EK7" s="39">
        <v>0.57999999999999996</v>
      </c>
      <c r="EL7" s="39">
        <v>0.54</v>
      </c>
      <c r="EM7" s="39">
        <v>0.56999999999999995</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107</v>
      </c>
      <c r="D13" t="s">
        <v>106</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2022-01-27T04:51:29Z</cp:lastPrinted>
  <dcterms:created xsi:type="dcterms:W3CDTF">2021-12-03T06:52:12Z</dcterms:created>
  <dcterms:modified xsi:type="dcterms:W3CDTF">2022-01-27T04:51:31Z</dcterms:modified>
  <cp:category/>
</cp:coreProperties>
</file>