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2.01.18 経営比較分析表\分析表\"/>
    </mc:Choice>
  </mc:AlternateContent>
  <xr:revisionPtr revIDLastSave="0" documentId="13_ncr:1_{E06A4C08-0207-4E4F-8011-B20D0080C312}" xr6:coauthVersionLast="36" xr6:coauthVersionMax="36" xr10:uidLastSave="{00000000-0000-0000-0000-000000000000}"/>
  <workbookProtection workbookAlgorithmName="SHA-512" workbookHashValue="J7HSn9KrXej+n+4MLcQ7h9qejhkIQPmLFEdRD0WDztZUdJng9a529Ob716Lp6Oj7cmoiwsTl0PtisQelf1ZyGQ==" workbookSaltValue="BxF8Gx7RwttO0v7JpTovF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I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DG90" i="4"/>
  <c r="BE90" i="4"/>
  <c r="AD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JN79" i="4"/>
  <c r="IM79" i="4"/>
  <c r="HL79" i="4"/>
  <c r="GK79" i="4"/>
  <c r="EC79" i="4"/>
  <c r="DB79" i="4"/>
  <c r="CA79" i="4"/>
  <c r="AZ79" i="4"/>
  <c r="Y79" i="4"/>
  <c r="RH56" i="4"/>
  <c r="QN56" i="4"/>
  <c r="PT56" i="4"/>
  <c r="OF56" i="4"/>
  <c r="MN56" i="4"/>
  <c r="LT56" i="4"/>
  <c r="KZ56" i="4"/>
  <c r="KF56" i="4"/>
  <c r="HT56" i="4"/>
  <c r="GF56" i="4"/>
  <c r="FL56" i="4"/>
  <c r="ER56" i="4"/>
  <c r="CZ56" i="4"/>
  <c r="CF56" i="4"/>
  <c r="BL56" i="4"/>
  <c r="AR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Z54" i="4"/>
  <c r="GF54" i="4"/>
  <c r="FL54" i="4"/>
  <c r="ER54" i="4"/>
  <c r="CZ54" i="4"/>
  <c r="CF54" i="4"/>
  <c r="BL54" i="4"/>
  <c r="AR54" i="4"/>
  <c r="X54" i="4"/>
  <c r="RH33" i="4"/>
  <c r="PT33" i="4"/>
  <c r="OF33" i="4"/>
  <c r="LT33" i="4"/>
  <c r="KZ33" i="4"/>
  <c r="KF33" i="4"/>
  <c r="JL33" i="4"/>
  <c r="GF33" i="4"/>
  <c r="BL33" i="4"/>
  <c r="AR33" i="4"/>
  <c r="X33" i="4"/>
  <c r="RH32" i="4"/>
  <c r="QN32" i="4"/>
  <c r="OZ32" i="4"/>
  <c r="MN32" i="4"/>
  <c r="KZ32" i="4"/>
  <c r="JL32" i="4"/>
  <c r="GZ32" i="4"/>
  <c r="GF32" i="4"/>
  <c r="FL32" i="4"/>
  <c r="CZ32" i="4"/>
  <c r="X32" i="4"/>
  <c r="RH31" i="4"/>
  <c r="QN31" i="4"/>
  <c r="PT31" i="4"/>
  <c r="OZ31" i="4"/>
  <c r="OF31" i="4"/>
  <c r="MN31" i="4"/>
  <c r="KZ31" i="4"/>
  <c r="KF31" i="4"/>
  <c r="JL31" i="4"/>
  <c r="HT31" i="4"/>
  <c r="GZ31" i="4"/>
  <c r="GF31" i="4"/>
  <c r="FL31" i="4"/>
  <c r="ER31" i="4"/>
  <c r="CZ31" i="4"/>
  <c r="CF31" i="4"/>
  <c r="BL31" i="4"/>
  <c r="AR31" i="4"/>
  <c r="X31" i="4"/>
  <c r="LZ10" i="4"/>
  <c r="IT10" i="4"/>
  <c r="FN10" i="4"/>
  <c r="CH10" i="4"/>
  <c r="B10" i="4"/>
  <c r="PF8" i="4"/>
  <c r="LZ8" i="4"/>
  <c r="IT8" i="4"/>
  <c r="FN8" i="4"/>
  <c r="CH8" i="4"/>
  <c r="B8" i="4"/>
  <c r="B5" i="4"/>
  <c r="QN33" i="4" l="1"/>
  <c r="CM10" i="5"/>
  <c r="W10" i="5"/>
  <c r="DG10" i="5"/>
  <c r="AG10" i="5"/>
  <c r="DQ10" i="5"/>
  <c r="AQ10" i="5"/>
  <c r="EA10" i="5"/>
  <c r="LT32" i="4"/>
  <c r="X56" i="4"/>
  <c r="BL32" i="4"/>
  <c r="CF33" i="4"/>
  <c r="MN33" i="4"/>
  <c r="JL56" i="4"/>
  <c r="AU10" i="5"/>
  <c r="EE10" i="5"/>
  <c r="OF32" i="4"/>
  <c r="CZ33" i="4"/>
  <c r="BO10" i="5"/>
  <c r="FL33" i="4"/>
  <c r="BY10" i="5"/>
  <c r="KF32" i="4"/>
  <c r="GZ33" i="4"/>
  <c r="OZ33" i="4"/>
  <c r="GZ56" i="4"/>
  <c r="OZ56" i="4"/>
  <c r="GK80" i="4"/>
  <c r="KO80" i="4"/>
  <c r="CA81" i="4"/>
  <c r="MW81" i="4"/>
  <c r="RA81" i="4"/>
  <c r="LT31" i="4"/>
  <c r="AR32" i="4"/>
  <c r="ER32" i="4"/>
  <c r="HT32" i="4"/>
  <c r="PT32" i="4"/>
  <c r="ER33" i="4"/>
  <c r="HT33" i="4"/>
  <c r="LT54" i="4"/>
  <c r="ER55" i="4"/>
  <c r="HT55" i="4"/>
  <c r="PT55" i="4"/>
  <c r="PZ79" i="4"/>
  <c r="V10" i="5"/>
  <c r="AF10" i="5"/>
  <c r="AJ10" i="5"/>
  <c r="AT10" i="5"/>
  <c r="BD10" i="5"/>
  <c r="BN10" i="5"/>
  <c r="BX10" i="5"/>
  <c r="CB10" i="5"/>
  <c r="CL10" i="5"/>
  <c r="CV10" i="5"/>
  <c r="DF10" i="5"/>
  <c r="DP10" i="5"/>
  <c r="DT10" i="5"/>
  <c r="ED10" i="5"/>
  <c r="BE10" i="5"/>
  <c r="CW10" i="5"/>
  <c r="X11" i="5"/>
  <c r="BP11" i="5"/>
  <c r="CJ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<sst xmlns="http://schemas.openxmlformats.org/spreadsheetml/2006/main" count="262" uniqueCount="108">
  <si>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</si>
  <si>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</si>
  <si>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</si>
  <si>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</si>
  <si>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</si>
  <si>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</si>
  <si>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</si>
  <si>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</si>
  <si>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</si>
  <si>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</si>
  <si>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</si>
  <si>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</si>
  <si>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</si>
  <si>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</si>
  <si>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</si>
  <si>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</si>
  <si>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</si>
  <si>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</si>
  <si>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</si>
  <si>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</si>
  <si>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</si>
  <si>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</si>
  <si>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</si>
  <si>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</si>
  <si>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</si>
  <si>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</si>
  <si>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</si>
  <si>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</si>
  <si>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</si>
  <si>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</si>
  <si>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</si>
  <si>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</si>
  <si>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</si>
  <si>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</si>
  <si>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</si>
  <si>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</si>
  <si>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</si>
  <si>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</si>
  <si>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</si>
  <si>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</si>
  <si>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</si>
  <si>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</si>
  <si>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</si>
  <si>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</si>
  <si>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</si>
  <si>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</si>
  <si>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</si>
  <si>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</si>
  <si>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</si>
  <si>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</si>
  <si>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</si>
  <si>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</si>
  <si>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</si>
  <si>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</si>
  <si>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</si>
  <si>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</si>
  <si>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</si>
  <si>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</si>
  <si>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</si>
  <si>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</si>
  <si>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</si>
  <si>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</si>
  <si>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</si>
  <si>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</si>
  <si>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</si>
  <si>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</si>
  <si>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</si>
  <si>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</si>
  <si>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</si>
  <si>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</si>
  <si>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</si>
  <si>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</si>
  <si>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</si>
  <si>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</si>
  <si>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</si>
  <si>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</si>
  <si>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</si>
  <si>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</si>
  <si>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</si>
  <si>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</si>
  <si>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</si>
  <si>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</si>
  <si>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</si>
  <si>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</si>
  <si>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</si>
  <si>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</si>
  <si>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</si>
  <si>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</si>
  <si>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</si>
  <si>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</si>
  <si>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</si>
  <si>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</si>
  <si>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</si>
  <si>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</si>
  <si>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</si>
  <si>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</si>
  <si>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</si>
  <si>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</si>
  <si>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</si>
  <si>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</si>
  <si>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</si>
  <si>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</si>
  <si>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</si>
  <si>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</si>
  <si>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</si>
  <si>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現在は工業用水道の安定供給のための維持管理業務が中心となっていますが、供用開始から25年が経過しており、今後は施設及び設備の更新に備えて財源を確保していく必要があります。</t>
    <rPh sb="0" eb="2">
      <t>ゲンザイ</t>
    </rPh>
    <rPh sb="3" eb="6">
      <t>コウギョウヨウ</t>
    </rPh>
    <rPh sb="6" eb="8">
      <t>スイドウ</t>
    </rPh>
    <rPh sb="9" eb="11">
      <t>アンテイ</t>
    </rPh>
    <rPh sb="11" eb="13">
      <t>キョウキュウ</t>
    </rPh>
    <rPh sb="17" eb="19">
      <t>イジ</t>
    </rPh>
    <rPh sb="19" eb="21">
      <t>カンリ</t>
    </rPh>
    <rPh sb="21" eb="23">
      <t>ギョウム</t>
    </rPh>
    <rPh sb="24" eb="26">
      <t>チュウシン</t>
    </rPh>
    <rPh sb="35" eb="37">
      <t>キョウヨウ</t>
    </rPh>
    <rPh sb="37" eb="39">
      <t>カイシ</t>
    </rPh>
    <rPh sb="43" eb="44">
      <t>ネン</t>
    </rPh>
    <rPh sb="45" eb="47">
      <t>ケイカ</t>
    </rPh>
    <rPh sb="52" eb="54">
      <t>コンゴ</t>
    </rPh>
    <rPh sb="55" eb="57">
      <t>シセツ</t>
    </rPh>
    <rPh sb="57" eb="58">
      <t>オヨ</t>
    </rPh>
    <rPh sb="59" eb="61">
      <t>セツビ</t>
    </rPh>
    <rPh sb="62" eb="64">
      <t>コウシン</t>
    </rPh>
    <rPh sb="65" eb="66">
      <t>ソナ</t>
    </rPh>
    <rPh sb="68" eb="70">
      <t>ザイゲン</t>
    </rPh>
    <rPh sb="71" eb="73">
      <t>カクホ</t>
    </rPh>
    <rPh sb="77" eb="79">
      <t>ヒツヨウ</t>
    </rPh>
    <phoneticPr fontId="5"/>
  </si>
  <si>
    <t>有形固定資産減価償却率は類似団体、全国平均より低くなっています。
今後も施設の長寿命化のために適切な維持管理を行っていきます。</t>
    <rPh sb="0" eb="2">
      <t>ユウケイ</t>
    </rPh>
    <rPh sb="2" eb="4">
      <t>コテイ</t>
    </rPh>
    <rPh sb="4" eb="6">
      <t>シサン</t>
    </rPh>
    <rPh sb="6" eb="8">
      <t>ゲンカ</t>
    </rPh>
    <rPh sb="8" eb="10">
      <t>ショウキャク</t>
    </rPh>
    <rPh sb="10" eb="11">
      <t>リツ</t>
    </rPh>
    <rPh sb="12" eb="14">
      <t>ルイジ</t>
    </rPh>
    <rPh sb="14" eb="16">
      <t>ダンタイ</t>
    </rPh>
    <rPh sb="17" eb="19">
      <t>ゼンコク</t>
    </rPh>
    <rPh sb="19" eb="21">
      <t>ヘイキン</t>
    </rPh>
    <rPh sb="23" eb="24">
      <t>ヒク</t>
    </rPh>
    <rPh sb="33" eb="35">
      <t>コンゴ</t>
    </rPh>
    <rPh sb="36" eb="38">
      <t>シセツ</t>
    </rPh>
    <rPh sb="39" eb="43">
      <t>チョウジュミョウカ</t>
    </rPh>
    <rPh sb="47" eb="49">
      <t>テキセツ</t>
    </rPh>
    <rPh sb="50" eb="52">
      <t>イジ</t>
    </rPh>
    <rPh sb="52" eb="54">
      <t>カンリ</t>
    </rPh>
    <rPh sb="55" eb="56">
      <t>オコナ</t>
    </rPh>
    <phoneticPr fontId="5"/>
  </si>
  <si>
    <t>経常収支比率が100％を超えており、累積欠損金もなく、健全な経営ができています。また、流動比率も高いことから短期の負債を賄う十分な支払能力があるといえます。
企業債残高はありませんが、他会計からの借入金があるため、返済していく財源を確保していく必要があります。
料金回収率は100％を超えており、給水に係る費用が給水収益で賄えているといえます。一方で、給水原価は類似団体よりは低いものの全国平均よりは高くなっているため、今後も維持管理費等の経費の抑制を図っていく必要があります。</t>
    <rPh sb="0" eb="2">
      <t>ケイジョウ</t>
    </rPh>
    <rPh sb="2" eb="4">
      <t>シュウシ</t>
    </rPh>
    <rPh sb="4" eb="6">
      <t>ヒリツ</t>
    </rPh>
    <rPh sb="12" eb="13">
      <t>コ</t>
    </rPh>
    <rPh sb="18" eb="20">
      <t>ルイセキ</t>
    </rPh>
    <rPh sb="20" eb="22">
      <t>ケッソン</t>
    </rPh>
    <rPh sb="22" eb="23">
      <t>キン</t>
    </rPh>
    <rPh sb="27" eb="29">
      <t>ケンゼン</t>
    </rPh>
    <rPh sb="30" eb="32">
      <t>ケイエイ</t>
    </rPh>
    <rPh sb="43" eb="45">
      <t>リュウドウ</t>
    </rPh>
    <rPh sb="45" eb="47">
      <t>ヒリツ</t>
    </rPh>
    <rPh sb="48" eb="49">
      <t>タカ</t>
    </rPh>
    <rPh sb="54" eb="56">
      <t>タンキ</t>
    </rPh>
    <rPh sb="57" eb="59">
      <t>フサイ</t>
    </rPh>
    <rPh sb="60" eb="61">
      <t>マカナ</t>
    </rPh>
    <rPh sb="62" eb="64">
      <t>ジュウブン</t>
    </rPh>
    <rPh sb="65" eb="67">
      <t>シハラ</t>
    </rPh>
    <rPh sb="67" eb="69">
      <t>ノウリョク</t>
    </rPh>
    <rPh sb="79" eb="81">
      <t>キギョウ</t>
    </rPh>
    <rPh sb="81" eb="82">
      <t>サイ</t>
    </rPh>
    <rPh sb="82" eb="84">
      <t>ザンダカ</t>
    </rPh>
    <rPh sb="92" eb="93">
      <t>ホカ</t>
    </rPh>
    <rPh sb="93" eb="95">
      <t>カイケイ</t>
    </rPh>
    <rPh sb="98" eb="100">
      <t>カリイレ</t>
    </rPh>
    <rPh sb="100" eb="101">
      <t>キン</t>
    </rPh>
    <rPh sb="107" eb="109">
      <t>ヘンサイ</t>
    </rPh>
    <rPh sb="113" eb="115">
      <t>ザイゲン</t>
    </rPh>
    <rPh sb="116" eb="118">
      <t>カクホ</t>
    </rPh>
    <rPh sb="122" eb="124">
      <t>ヒツヨウ</t>
    </rPh>
    <rPh sb="131" eb="133">
      <t>リョウキン</t>
    </rPh>
    <rPh sb="133" eb="135">
      <t>カイシュウ</t>
    </rPh>
    <rPh sb="135" eb="136">
      <t>リツ</t>
    </rPh>
    <rPh sb="142" eb="143">
      <t>コ</t>
    </rPh>
    <rPh sb="148" eb="150">
      <t>キュウスイ</t>
    </rPh>
    <rPh sb="151" eb="152">
      <t>カカ</t>
    </rPh>
    <rPh sb="153" eb="155">
      <t>ヒヨウ</t>
    </rPh>
    <rPh sb="156" eb="158">
      <t>キュウスイ</t>
    </rPh>
    <rPh sb="158" eb="160">
      <t>シュウエキ</t>
    </rPh>
    <rPh sb="161" eb="162">
      <t>マカナ</t>
    </rPh>
    <rPh sb="172" eb="174">
      <t>イッポウ</t>
    </rPh>
    <rPh sb="176" eb="178">
      <t>キュウスイ</t>
    </rPh>
    <rPh sb="178" eb="180">
      <t>ゲンカ</t>
    </rPh>
    <rPh sb="181" eb="183">
      <t>ルイジ</t>
    </rPh>
    <rPh sb="183" eb="185">
      <t>ダンタイ</t>
    </rPh>
    <rPh sb="188" eb="189">
      <t>ヒク</t>
    </rPh>
    <rPh sb="193" eb="195">
      <t>ゼンコク</t>
    </rPh>
    <rPh sb="195" eb="197">
      <t>ヘイキン</t>
    </rPh>
    <rPh sb="200" eb="201">
      <t>タカ</t>
    </rPh>
    <rPh sb="210" eb="212">
      <t>コンゴ</t>
    </rPh>
    <rPh sb="213" eb="218">
      <t>イジカンリヒ</t>
    </rPh>
    <rPh sb="218" eb="219">
      <t>トウ</t>
    </rPh>
    <rPh sb="220" eb="222">
      <t>ケイヒ</t>
    </rPh>
    <rPh sb="223" eb="225">
      <t>ヨクセイ</t>
    </rPh>
    <rPh sb="226" eb="227">
      <t>ハカ</t>
    </rPh>
    <rPh sb="231" eb="23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</si>
</sst>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30.91</c:v>
                </c:pt>
                <c:pt idx="1">
                  <c:v>33.729999999999997</c:v>
                </c:pt>
                <c:pt idx="2">
                  <c:v>36.56</c:v>
                </c:pt>
                <c:pt idx="3">
                  <c:v>39.369999999999997</c:v>
                </c:pt>
                <c:pt idx="4">
                  <c:v>42</c:v>
                </c:pt>
              </c:numCache>
            </c:numRef>
          </c:val>
          <c:extLst>
            <c:ext xmlns:c16="http://schemas.microsoft.com/office/drawing/2014/chart" uri="{C3380CC4-5D6E-409C-BE32-E72D297353CC}">
              <c16:uniqueId val="{00000000-6908-48A4-A4DF-4800AE7AC0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6908-48A4-A4DF-4800AE7AC0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FF-4D53-9B3A-9291E580CD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62FF-4D53-9B3A-9291E580CD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148.81</c:v>
                </c:pt>
                <c:pt idx="1">
                  <c:v>125.92</c:v>
                </c:pt>
                <c:pt idx="2">
                  <c:v>125.75</c:v>
                </c:pt>
                <c:pt idx="3">
                  <c:v>124.76</c:v>
                </c:pt>
                <c:pt idx="4">
                  <c:v>116.9</c:v>
                </c:pt>
              </c:numCache>
            </c:numRef>
          </c:val>
          <c:extLst>
            <c:ext xmlns:c16="http://schemas.microsoft.com/office/drawing/2014/chart" uri="{C3380CC4-5D6E-409C-BE32-E72D297353CC}">
              <c16:uniqueId val="{00000000-24BF-453F-B520-1126450BD6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24BF-453F-B520-1126450BD6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79-45EB-BD68-C820AE1A89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F079-45EB-BD68-C820AE1A89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F-4CCD-9EC4-745C687654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4A6F-4CCD-9EC4-745C687654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1270.3699999999999</c:v>
                </c:pt>
                <c:pt idx="1">
                  <c:v>1337.36</c:v>
                </c:pt>
                <c:pt idx="2">
                  <c:v>1555.99</c:v>
                </c:pt>
                <c:pt idx="3">
                  <c:v>1599.16</c:v>
                </c:pt>
                <c:pt idx="4">
                  <c:v>1801.67</c:v>
                </c:pt>
              </c:numCache>
            </c:numRef>
          </c:val>
          <c:extLst>
            <c:ext xmlns:c16="http://schemas.microsoft.com/office/drawing/2014/chart" uri="{C3380CC4-5D6E-409C-BE32-E72D297353CC}">
              <c16:uniqueId val="{00000000-4DB4-444C-9D53-DC3D17F99E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4DB4-444C-9D53-DC3D17F99E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07-412F-82DE-4124018580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6807-412F-82DE-4124018580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226.11</c:v>
                </c:pt>
                <c:pt idx="1">
                  <c:v>148.6</c:v>
                </c:pt>
                <c:pt idx="2">
                  <c:v>149.30000000000001</c:v>
                </c:pt>
                <c:pt idx="3">
                  <c:v>147.28</c:v>
                </c:pt>
                <c:pt idx="4">
                  <c:v>129.30000000000001</c:v>
                </c:pt>
              </c:numCache>
            </c:numRef>
          </c:val>
          <c:extLst>
            <c:ext xmlns:c16="http://schemas.microsoft.com/office/drawing/2014/chart" uri="{C3380CC4-5D6E-409C-BE32-E72D297353CC}">
              <c16:uniqueId val="{00000000-8400-436A-BED9-8C5B0F83836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8400-436A-BED9-8C5B0F83836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24.47</c:v>
                </c:pt>
                <c:pt idx="1">
                  <c:v>37.97</c:v>
                </c:pt>
                <c:pt idx="2">
                  <c:v>36.71</c:v>
                </c:pt>
                <c:pt idx="3">
                  <c:v>37.49</c:v>
                </c:pt>
                <c:pt idx="4">
                  <c:v>40.43</c:v>
                </c:pt>
              </c:numCache>
            </c:numRef>
          </c:val>
          <c:extLst>
            <c:ext xmlns:c16="http://schemas.microsoft.com/office/drawing/2014/chart" uri="{C3380CC4-5D6E-409C-BE32-E72D297353CC}">
              <c16:uniqueId val="{00000000-AD4F-4E15-82D1-D530D1A9ED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AD4F-4E15-82D1-D530D1A9ED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35.1</c:v>
                </c:pt>
                <c:pt idx="1">
                  <c:v>35.81</c:v>
                </c:pt>
                <c:pt idx="2">
                  <c:v>35.659999999999997</c:v>
                </c:pt>
                <c:pt idx="3">
                  <c:v>35</c:v>
                </c:pt>
                <c:pt idx="4">
                  <c:v>37.06</c:v>
                </c:pt>
              </c:numCache>
            </c:numRef>
          </c:val>
          <c:extLst>
            <c:ext xmlns:c16="http://schemas.microsoft.com/office/drawing/2014/chart" uri="{C3380CC4-5D6E-409C-BE32-E72D297353CC}">
              <c16:uniqueId val="{00000000-A3A9-4DDF-B760-F33D059B4F6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A3A9-4DDF-B760-F33D059B4F6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42.86</c:v>
                </c:pt>
                <c:pt idx="1">
                  <c:v>61.43</c:v>
                </c:pt>
                <c:pt idx="2">
                  <c:v>58.57</c:v>
                </c:pt>
                <c:pt idx="3">
                  <c:v>58.57</c:v>
                </c:pt>
                <c:pt idx="4">
                  <c:v>58.57</c:v>
                </c:pt>
              </c:numCache>
            </c:numRef>
          </c:val>
          <c:extLst>
            <c:ext xmlns:c16="http://schemas.microsoft.com/office/drawing/2014/chart" uri="{C3380CC4-5D6E-409C-BE32-E72D297353CC}">
              <c16:uniqueId val="{00000000-C276-4C96-A646-883B3B3B5F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C276-4C96-A646-883B3B3B5F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KF4" zoomScale="90" zoomScaleNormal="90" workbookViewId="0">
      <selection activeCell="OM5" sqref="OM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三重県　多気町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2594</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71.7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4100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107</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H28</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H29</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H30</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R01</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R02</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H28</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H29</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H30</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R01</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R02</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H28</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H29</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H30</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R01</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R02</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H28</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H29</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H30</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R01</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R02</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148.81</v>
      </c>
      <c r="Y32" s="107"/>
      <c r="Z32" s="107"/>
      <c r="AA32" s="107"/>
      <c r="AB32" s="107"/>
      <c r="AC32" s="107"/>
      <c r="AD32" s="107"/>
      <c r="AE32" s="107"/>
      <c r="AF32" s="107"/>
      <c r="AG32" s="107"/>
      <c r="AH32" s="107"/>
      <c r="AI32" s="107"/>
      <c r="AJ32" s="107"/>
      <c r="AK32" s="107"/>
      <c r="AL32" s="107"/>
      <c r="AM32" s="107"/>
      <c r="AN32" s="107"/>
      <c r="AO32" s="107"/>
      <c r="AP32" s="107"/>
      <c r="AQ32" s="108"/>
      <c r="AR32" s="106">
        <f>データ!U6</f>
        <v>125.92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125.75</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124.76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116.9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1270.3699999999999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1337.36</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1555.99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1599.16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1801.67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106</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H28</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H29</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H30</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R01</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R02</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H28</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H29</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H30</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R01</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R02</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H28</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H29</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H30</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R01</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R02</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H28</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H29</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H30</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R01</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R02</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226.11</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148.6</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149.30000000000001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147.28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129.30000000000001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24.47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37.97</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36.71</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37.49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40.43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35.1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35.81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35.659999999999997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37.06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42.86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61.43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58.57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58.57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58.57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H28</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H29</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H30</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R01</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R02</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H28</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H29</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H30</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R01</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R02</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H28</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H29</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H30</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R01</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R02</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30.91</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33.729999999999997</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36.56</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39.369999999999997</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42</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0</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0</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0</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0</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0</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53.32</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53.4</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53.49</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54.3</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55.32</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3.56</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3.46</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3.28</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4.66</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7.35</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0.06</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0.13</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0.02</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0.06</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0.09</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37</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【118.49】</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【19.58】</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【436.32】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【238.21】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【113.30】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【18.87】</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【53.39】</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【76.89】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【59.52】</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【49.06】</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【0.39】</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4kLLObqsv/4FIBI3P8l+l0Ajjt/EENCYHH3F9VXUa3GnugeDgW21v4vTLVJyPJ0xouCOsdwiUCOnQzS0RbpGeg==" saltValue="snC/Y9Liad8K6voIVMlc+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148.81</v>
      </c>
      <c r="U6" s="52">
        <f>U7</f>
        <v>125.92</v>
      </c>
      <c r="V6" s="52">
        <f>V7</f>
        <v>125.75</v>
      </c>
      <c r="W6" s="52">
        <f>W7</f>
        <v>124.76</v>
      </c>
      <c r="X6" s="52">
        <f t="shared" si="3"/>
        <v>116.9</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1270.3699999999999</v>
      </c>
      <c r="AQ6" s="52">
        <f>AQ7</f>
        <v>1337.36</v>
      </c>
      <c r="AR6" s="52">
        <f>AR7</f>
        <v>1555.99</v>
      </c>
      <c r="AS6" s="52">
        <f>AS7</f>
        <v>1599.16</v>
      </c>
      <c r="AT6" s="52">
        <f t="shared" si="3"/>
        <v>1801.67</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0</v>
      </c>
      <c r="BD6" s="52">
        <f>BD7</f>
        <v>0</v>
      </c>
      <c r="BE6" s="52">
        <f t="shared" si="3"/>
        <v>0</v>
      </c>
      <c r="BF6" s="52">
        <f t="shared" si="3"/>
        <v>536.28</v>
      </c>
      <c r="BG6" s="52">
        <f t="shared" si="3"/>
        <v>514.66</v>
      </c>
      <c r="BH6" s="52">
        <f t="shared" si="3"/>
        <v>504.81</v>
      </c>
      <c r="BI6" s="52">
        <f t="shared" si="3"/>
        <v>498.01</v>
      </c>
      <c r="BJ6" s="52">
        <f t="shared" si="3"/>
        <v>490.39</v>
      </c>
      <c r="BK6" s="50" t="str">
        <f>IF(BK7="-","【-】","【"&amp;SUBSTITUTE(TEXT(BK7,"#,##0.00"),"-","△")&amp;"】")</f>
        <v>【238.21】</v>
      </c>
      <c r="BL6" s="52">
        <f t="shared" si="3"/>
        <v>226.11</v>
      </c>
      <c r="BM6" s="52">
        <f>BM7</f>
        <v>148.6</v>
      </c>
      <c r="BN6" s="52">
        <f>BN7</f>
        <v>149.30000000000001</v>
      </c>
      <c r="BO6" s="52">
        <f>BO7</f>
        <v>147.28</v>
      </c>
      <c r="BP6" s="52">
        <f t="shared" si="3"/>
        <v>129.30000000000001</v>
      </c>
      <c r="BQ6" s="52">
        <f t="shared" si="3"/>
        <v>100.54</v>
      </c>
      <c r="BR6" s="52">
        <f t="shared" si="3"/>
        <v>95.99</v>
      </c>
      <c r="BS6" s="52">
        <f t="shared" si="3"/>
        <v>94.91</v>
      </c>
      <c r="BT6" s="52">
        <f t="shared" si="3"/>
        <v>90.22</v>
      </c>
      <c r="BU6" s="52">
        <f t="shared" si="3"/>
        <v>90.8</v>
      </c>
      <c r="BV6" s="50" t="str">
        <f>IF(BV7="-","【-】","【"&amp;SUBSTITUTE(TEXT(BV7,"#,##0.00"),"-","△")&amp;"】")</f>
        <v>【113.30】</v>
      </c>
      <c r="BW6" s="52">
        <f t="shared" si="3"/>
        <v>24.47</v>
      </c>
      <c r="BX6" s="52">
        <f>BX7</f>
        <v>37.97</v>
      </c>
      <c r="BY6" s="52">
        <f>BY7</f>
        <v>36.71</v>
      </c>
      <c r="BZ6" s="52">
        <f>BZ7</f>
        <v>37.49</v>
      </c>
      <c r="CA6" s="52">
        <f t="shared" si="3"/>
        <v>40.43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35.1</v>
      </c>
      <c r="CI6" s="52">
        <f>CI7</f>
        <v>35.81</v>
      </c>
      <c r="CJ6" s="52">
        <f>CJ7</f>
        <v>35.659999999999997</v>
      </c>
      <c r="CK6" s="52">
        <f>CK7</f>
        <v>35</v>
      </c>
      <c r="CL6" s="52">
        <f t="shared" si="5"/>
        <v>37.06</v>
      </c>
      <c r="CM6" s="52">
        <f t="shared" si="5"/>
        <v>35.54</v>
      </c>
      <c r="CN6" s="52">
        <f t="shared" si="5"/>
        <v>35.24</v>
      </c>
      <c r="CO6" s="52">
        <f t="shared" si="5"/>
        <v>35.22</v>
      </c>
      <c r="CP6" s="52">
        <f t="shared" si="5"/>
        <v>34.92</v>
      </c>
      <c r="CQ6" s="52">
        <f t="shared" si="5"/>
        <v>34.19</v>
      </c>
      <c r="CR6" s="50" t="str">
        <f>IF(CR7="-","【-】","【"&amp;SUBSTITUTE(TEXT(CR7,"#,##0.00"),"-","△")&amp;"】")</f>
        <v>【53.39】</v>
      </c>
      <c r="CS6" s="52">
        <f t="shared" ref="CS6:DB6" si="6">CS7</f>
        <v>42.86</v>
      </c>
      <c r="CT6" s="52">
        <f>CT7</f>
        <v>61.43</v>
      </c>
      <c r="CU6" s="52">
        <f>CU7</f>
        <v>58.57</v>
      </c>
      <c r="CV6" s="52">
        <f>CV7</f>
        <v>58.57</v>
      </c>
      <c r="CW6" s="52">
        <f t="shared" si="6"/>
        <v>58.57</v>
      </c>
      <c r="CX6" s="52">
        <f t="shared" si="6"/>
        <v>50.81</v>
      </c>
      <c r="CY6" s="52">
        <f t="shared" si="6"/>
        <v>50.28</v>
      </c>
      <c r="CZ6" s="52">
        <f t="shared" si="6"/>
        <v>51.42</v>
      </c>
      <c r="DA6" s="52">
        <f t="shared" si="6"/>
        <v>50.9</v>
      </c>
      <c r="DB6" s="52">
        <f t="shared" si="6"/>
        <v>49.05</v>
      </c>
      <c r="DC6" s="50" t="str">
        <f>IF(DC7="-","【-】","【"&amp;SUBSTITUTE(TEXT(DC7,"#,##0.00"),"-","△")&amp;"】")</f>
        <v>【76.89】</v>
      </c>
      <c r="DD6" s="52">
        <f t="shared" ref="DD6:DM6" si="7">DD7</f>
        <v>30.91</v>
      </c>
      <c r="DE6" s="52">
        <f>DE7</f>
        <v>33.729999999999997</v>
      </c>
      <c r="DF6" s="52">
        <f>DF7</f>
        <v>36.56</v>
      </c>
      <c r="DG6" s="52">
        <f>DG7</f>
        <v>39.369999999999997</v>
      </c>
      <c r="DH6" s="52">
        <f t="shared" si="7"/>
        <v>42</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7000</v>
      </c>
      <c r="L7" s="54" t="s">
        <v>97</v>
      </c>
      <c r="M7" s="55">
        <v>1</v>
      </c>
      <c r="N7" s="55">
        <v>2594</v>
      </c>
      <c r="O7" s="56" t="s">
        <v>98</v>
      </c>
      <c r="P7" s="56">
        <v>71.7</v>
      </c>
      <c r="Q7" s="55">
        <v>4</v>
      </c>
      <c r="R7" s="55">
        <v>4100</v>
      </c>
      <c r="S7" s="54" t="s">
        <v>99</v>
      </c>
      <c r="T7" s="57">
        <v>148.81</v>
      </c>
      <c r="U7" s="57">
        <v>125.92</v>
      </c>
      <c r="V7" s="57">
        <v>125.75</v>
      </c>
      <c r="W7" s="57">
        <v>124.76</v>
      </c>
      <c r="X7" s="57">
        <v>116.9</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1270.3699999999999</v>
      </c>
      <c r="AQ7" s="57">
        <v>1337.36</v>
      </c>
      <c r="AR7" s="57">
        <v>1555.99</v>
      </c>
      <c r="AS7" s="57">
        <v>1599.16</v>
      </c>
      <c r="AT7" s="57">
        <v>1801.67</v>
      </c>
      <c r="AU7" s="57">
        <v>549.77</v>
      </c>
      <c r="AV7" s="57">
        <v>730.25</v>
      </c>
      <c r="AW7" s="57">
        <v>868.31</v>
      </c>
      <c r="AX7" s="57">
        <v>732.52</v>
      </c>
      <c r="AY7" s="57">
        <v>819.73</v>
      </c>
      <c r="AZ7" s="57">
        <v>436.32</v>
      </c>
      <c r="BA7" s="57">
        <v>0</v>
      </c>
      <c r="BB7" s="57">
        <v>0</v>
      </c>
      <c r="BC7" s="57">
        <v>0</v>
      </c>
      <c r="BD7" s="57">
        <v>0</v>
      </c>
      <c r="BE7" s="57">
        <v>0</v>
      </c>
      <c r="BF7" s="57">
        <v>536.28</v>
      </c>
      <c r="BG7" s="57">
        <v>514.66</v>
      </c>
      <c r="BH7" s="57">
        <v>504.81</v>
      </c>
      <c r="BI7" s="57">
        <v>498.01</v>
      </c>
      <c r="BJ7" s="57">
        <v>490.39</v>
      </c>
      <c r="BK7" s="57">
        <v>238.21</v>
      </c>
      <c r="BL7" s="57">
        <v>226.11</v>
      </c>
      <c r="BM7" s="57">
        <v>148.6</v>
      </c>
      <c r="BN7" s="57">
        <v>149.30000000000001</v>
      </c>
      <c r="BO7" s="57">
        <v>147.28</v>
      </c>
      <c r="BP7" s="57">
        <v>129.30000000000001</v>
      </c>
      <c r="BQ7" s="57">
        <v>100.54</v>
      </c>
      <c r="BR7" s="57">
        <v>95.99</v>
      </c>
      <c r="BS7" s="57">
        <v>94.91</v>
      </c>
      <c r="BT7" s="57">
        <v>90.22</v>
      </c>
      <c r="BU7" s="57">
        <v>90.8</v>
      </c>
      <c r="BV7" s="57">
        <v>113.3</v>
      </c>
      <c r="BW7" s="57">
        <v>24.47</v>
      </c>
      <c r="BX7" s="57">
        <v>37.97</v>
      </c>
      <c r="BY7" s="57">
        <v>36.71</v>
      </c>
      <c r="BZ7" s="57">
        <v>37.49</v>
      </c>
      <c r="CA7" s="57">
        <v>40.43</v>
      </c>
      <c r="CB7" s="57">
        <v>42.19</v>
      </c>
      <c r="CC7" s="57">
        <v>44.55</v>
      </c>
      <c r="CD7" s="57">
        <v>47.36</v>
      </c>
      <c r="CE7" s="57">
        <v>49.94</v>
      </c>
      <c r="CF7" s="57">
        <v>50.56</v>
      </c>
      <c r="CG7" s="57">
        <v>18.87</v>
      </c>
      <c r="CH7" s="57">
        <v>35.1</v>
      </c>
      <c r="CI7" s="57">
        <v>35.81</v>
      </c>
      <c r="CJ7" s="57">
        <v>35.659999999999997</v>
      </c>
      <c r="CK7" s="57">
        <v>35</v>
      </c>
      <c r="CL7" s="57">
        <v>37.06</v>
      </c>
      <c r="CM7" s="57">
        <v>35.54</v>
      </c>
      <c r="CN7" s="57">
        <v>35.24</v>
      </c>
      <c r="CO7" s="57">
        <v>35.22</v>
      </c>
      <c r="CP7" s="57">
        <v>34.92</v>
      </c>
      <c r="CQ7" s="57">
        <v>34.19</v>
      </c>
      <c r="CR7" s="57">
        <v>53.39</v>
      </c>
      <c r="CS7" s="57">
        <v>42.86</v>
      </c>
      <c r="CT7" s="57">
        <v>61.43</v>
      </c>
      <c r="CU7" s="57">
        <v>58.57</v>
      </c>
      <c r="CV7" s="57">
        <v>58.57</v>
      </c>
      <c r="CW7" s="57">
        <v>58.57</v>
      </c>
      <c r="CX7" s="57">
        <v>50.81</v>
      </c>
      <c r="CY7" s="57">
        <v>50.28</v>
      </c>
      <c r="CZ7" s="57">
        <v>51.42</v>
      </c>
      <c r="DA7" s="57">
        <v>50.9</v>
      </c>
      <c r="DB7" s="57">
        <v>49.05</v>
      </c>
      <c r="DC7" s="57">
        <v>76.89</v>
      </c>
      <c r="DD7" s="57">
        <v>30.91</v>
      </c>
      <c r="DE7" s="57">
        <v>33.729999999999997</v>
      </c>
      <c r="DF7" s="57">
        <v>36.56</v>
      </c>
      <c r="DG7" s="57">
        <v>39.369999999999997</v>
      </c>
      <c r="DH7" s="57">
        <v>42</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148.81</v>
      </c>
      <c r="V11" s="65">
        <f>IF(U6="-",NA(),U6)</f>
        <v>125.92</v>
      </c>
      <c r="W11" s="65">
        <f>IF(V6="-",NA(),V6)</f>
        <v>125.75</v>
      </c>
      <c r="X11" s="65">
        <f>IF(W6="-",NA(),W6)</f>
        <v>124.76</v>
      </c>
      <c r="Y11" s="65">
        <f>IF(X6="-",NA(),X6)</f>
        <v>116.9</v>
      </c>
      <c r="AE11" s="64" t="s">
        <v>23</v>
      </c>
      <c r="AF11" s="65">
        <f>IF(AE6="-",NA(),AE6)</f>
        <v>0</v>
      </c>
      <c r="AG11" s="65">
        <f>IF(AF6="-",NA(),AF6)</f>
        <v>0</v>
      </c>
      <c r="AH11" s="65">
        <f>IF(AG6="-",NA(),AG6)</f>
        <v>0</v>
      </c>
      <c r="AI11" s="65">
        <f>IF(AH6="-",NA(),AH6)</f>
        <v>0</v>
      </c>
      <c r="AJ11" s="65">
        <f>IF(AI6="-",NA(),AI6)</f>
        <v>0</v>
      </c>
      <c r="AP11" s="64" t="s">
        <v>23</v>
      </c>
      <c r="AQ11" s="65">
        <f>IF(AP6="-",NA(),AP6)</f>
        <v>1270.3699999999999</v>
      </c>
      <c r="AR11" s="65">
        <f>IF(AQ6="-",NA(),AQ6)</f>
        <v>1337.36</v>
      </c>
      <c r="AS11" s="65">
        <f>IF(AR6="-",NA(),AR6)</f>
        <v>1555.99</v>
      </c>
      <c r="AT11" s="65">
        <f>IF(AS6="-",NA(),AS6)</f>
        <v>1599.16</v>
      </c>
      <c r="AU11" s="65">
        <f>IF(AT6="-",NA(),AT6)</f>
        <v>1801.67</v>
      </c>
      <c r="BA11" s="64" t="s">
        <v>23</v>
      </c>
      <c r="BB11" s="65">
        <f>IF(BA6="-",NA(),BA6)</f>
        <v>0</v>
      </c>
      <c r="BC11" s="65">
        <f>IF(BB6="-",NA(),BB6)</f>
        <v>0</v>
      </c>
      <c r="BD11" s="65">
        <f>IF(BC6="-",NA(),BC6)</f>
        <v>0</v>
      </c>
      <c r="BE11" s="65">
        <f>IF(BD6="-",NA(),BD6)</f>
        <v>0</v>
      </c>
      <c r="BF11" s="65">
        <f>IF(BE6="-",NA(),BE6)</f>
        <v>0</v>
      </c>
      <c r="BL11" s="64" t="s">
        <v>23</v>
      </c>
      <c r="BM11" s="65">
        <f>IF(BL6="-",NA(),BL6)</f>
        <v>226.11</v>
      </c>
      <c r="BN11" s="65">
        <f>IF(BM6="-",NA(),BM6)</f>
        <v>148.6</v>
      </c>
      <c r="BO11" s="65">
        <f>IF(BN6="-",NA(),BN6)</f>
        <v>149.30000000000001</v>
      </c>
      <c r="BP11" s="65">
        <f>IF(BO6="-",NA(),BO6)</f>
        <v>147.28</v>
      </c>
      <c r="BQ11" s="65">
        <f>IF(BP6="-",NA(),BP6)</f>
        <v>129.30000000000001</v>
      </c>
      <c r="BW11" s="64" t="s">
        <v>23</v>
      </c>
      <c r="BX11" s="65">
        <f>IF(BW6="-",NA(),BW6)</f>
        <v>24.47</v>
      </c>
      <c r="BY11" s="65">
        <f>IF(BX6="-",NA(),BX6)</f>
        <v>37.97</v>
      </c>
      <c r="BZ11" s="65">
        <f>IF(BY6="-",NA(),BY6)</f>
        <v>36.71</v>
      </c>
      <c r="CA11" s="65">
        <f>IF(BZ6="-",NA(),BZ6)</f>
        <v>37.49</v>
      </c>
      <c r="CB11" s="65">
        <f>IF(CA6="-",NA(),CA6)</f>
        <v>40.43</v>
      </c>
      <c r="CH11" s="64" t="s">
        <v>23</v>
      </c>
      <c r="CI11" s="65">
        <f>IF(CH6="-",NA(),CH6)</f>
        <v>35.1</v>
      </c>
      <c r="CJ11" s="65">
        <f>IF(CI6="-",NA(),CI6)</f>
        <v>35.81</v>
      </c>
      <c r="CK11" s="65">
        <f>IF(CJ6="-",NA(),CJ6)</f>
        <v>35.659999999999997</v>
      </c>
      <c r="CL11" s="65">
        <f>IF(CK6="-",NA(),CK6)</f>
        <v>35</v>
      </c>
      <c r="CM11" s="65">
        <f>IF(CL6="-",NA(),CL6)</f>
        <v>37.06</v>
      </c>
      <c r="CS11" s="64" t="s">
        <v>23</v>
      </c>
      <c r="CT11" s="65">
        <f>IF(CS6="-",NA(),CS6)</f>
        <v>42.86</v>
      </c>
      <c r="CU11" s="65">
        <f>IF(CT6="-",NA(),CT6)</f>
        <v>61.43</v>
      </c>
      <c r="CV11" s="65">
        <f>IF(CU6="-",NA(),CU6)</f>
        <v>58.57</v>
      </c>
      <c r="CW11" s="65">
        <f>IF(CV6="-",NA(),CV6)</f>
        <v>58.57</v>
      </c>
      <c r="CX11" s="65">
        <f>IF(CW6="-",NA(),CW6)</f>
        <v>58.57</v>
      </c>
      <c r="DD11" s="64" t="s">
        <v>23</v>
      </c>
      <c r="DE11" s="65">
        <f>IF(DD6="-",NA(),DD6)</f>
        <v>30.91</v>
      </c>
      <c r="DF11" s="65">
        <f>IF(DE6="-",NA(),DE6)</f>
        <v>33.729999999999997</v>
      </c>
      <c r="DG11" s="65">
        <f>IF(DF6="-",NA(),DF6)</f>
        <v>36.56</v>
      </c>
      <c r="DH11" s="65">
        <f>IF(DG6="-",NA(),DG6)</f>
        <v>39.369999999999997</v>
      </c>
      <c r="DI11" s="65">
        <f>IF(DH6="-",NA(),DH6)</f>
        <v>42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2022-01-18T02:54:41Z</cp:lastPrinted>
  <dcterms:created xsi:type="dcterms:W3CDTF">2021-12-03T08:59:25Z</dcterms:created>
  <dcterms:modified xsi:type="dcterms:W3CDTF">2022-01-18T02:56:50Z</dcterms:modified>
  <cp:category/>
</cp:coreProperties>
</file>