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MEIWA\flsv\部署別\業務係\下水道業務係\●R4.1.28 経営比較分析表（R2決算）\【経営比較分析表】2020_244422_47_1718\"/>
    </mc:Choice>
  </mc:AlternateContent>
  <workbookProtection workbookAlgorithmName="SHA-512" workbookHashValue="IbNdeuBfbvAT2/ze8McQ7pUHu92IcNfANfqkGg4A2Q0pSj0IT2zVrcDEWj2BiFX6B/4w4+Z94CgBZXhJstZwuw==" workbookSaltValue="00ymPuyrrfyDSwqSuzfki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<sst xmlns="http://schemas.openxmlformats.org/spreadsheetml/2006/main" count="236" uniqueCount="120">
  <si>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</si>
  <si>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</si>
  <si>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</si>
  <si>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</si>
  <si>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</si>
  <si>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</si>
  <si>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</si>
  <si>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</si>
  <si>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</si>
  <si>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</si>
  <si>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</si>
  <si>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</si>
  <si>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</si>
  <si>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</si>
  <si>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</si>
  <si>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</si>
  <si>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</si>
  <si>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</si>
  <si>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</si>
  <si>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</si>
  <si>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</si>
  <si>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</si>
  <si>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</si>
  <si>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</si>
  <si>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</si>
  <si>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</si>
  <si>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</si>
  <si>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</si>
  <si>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</si>
  <si>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</si>
  <si>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</si>
  <si>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</si>
  <si>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</si>
  <si>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</si>
  <si>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</si>
  <si>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</si>
  <si>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</si>
  <si>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</si>
  <si>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</si>
  <si>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</si>
  <si>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</si>
  <si>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</si>
  <si>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</si>
  <si>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</si>
  <si>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</si>
  <si>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</si>
  <si>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</si>
  <si>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</si>
  <si>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</si>
  <si>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</si>
  <si>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</si>
  <si>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</si>
  <si>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</si>
  <si>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</si>
  <si>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</si>
  <si>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</si>
  <si>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</si>
  <si>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</si>
  <si>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</si>
  <si>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</si>
  <si>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</si>
  <si>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</si>
  <si>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</si>
  <si>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</si>
  <si>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</si>
  <si>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</si>
  <si>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</si>
  <si>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</si>
  <si>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</si>
  <si>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</si>
  <si>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</si>
  <si>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</si>
  <si>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</si>
  <si>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</si>
  <si>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</si>
  <si>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</si>
  <si>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</si>
  <si>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</si>
  <si>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</si>
  <si>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</si>
  <si>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</si>
  <si>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</si>
  <si>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</si>
  <si>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</si>
  <si>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</si>
  <si>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</si>
  <si>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</si>
  <si>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</si>
  <si>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</si>
  <si>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</si>
  <si>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</si>
  <si>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</si>
  <si>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</si>
  <si>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</si>
  <si>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</si>
  <si>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</si>
  <si>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</si>
  <si>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</si>
  <si>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明和町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</si>
  <si>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</si>
  <si>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</si>
  <si>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</si>
  <si>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</si>
  <si>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</si>
  <si>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</si>
  <si>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</si>
  <si>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</si>
  <si>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</si>
  <si>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</si>
  <si>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</si>
  <si>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</si>
  <si>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</si>
  <si>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</si>
  <si>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</si>
  <si>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</si>
  <si>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</si>
  <si>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</si>
  <si>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【収益的収支比率】
H29年度においては、償還金の増額に伴い例年より大きく下回っていたが、H30年とR01及びR02年では例年通りの数値に至っている。
【経費回収率】
例年50％程度を超えている程度であり、使用料では汚水処理に係る経費を賄えていない状態である。農業集落排水事業では類似団体の平均値においても、同じような数値の推移となっていることから、当町が特別悪い状態に陥っているわけではない。しかし、企業会計へ移行した際には、経営改善に向けて汚水処理費や使用料の見直しを速やかに検討する必要がある。
【汚水処理原価】
公共下水道事業と比較して処理区域が分散しているため汚水処理原価が高くなっているが、類似団体の平均値を下回っている形で安定をしている。処理場の維持管理費の削減の検討や未接続世帯への接続啓発を継続的に行っているが、大きな効果は表れていない。
【施設利用率】
前年と同様に類似団体の平均値を大きく上回る形となった。施設の利用状況やスペックにおいては、現状おおむね適正であるといえる。
【水洗化率】
供給開始後、徐々に水洗化率は上昇しており、ここ数年の上昇は緩やかなものとなっているが増加している傾向である。
</t>
    <rPh sb="1" eb="4">
      <t>シュウエキテキ</t>
    </rPh>
    <rPh sb="4" eb="6">
      <t>シュウシ</t>
    </rPh>
    <rPh sb="6" eb="8">
      <t>ヒリツ</t>
    </rPh>
    <rPh sb="53" eb="54">
      <t>オヨ</t>
    </rPh>
    <rPh sb="78" eb="80">
      <t>ケイヒ</t>
    </rPh>
    <rPh sb="80" eb="82">
      <t>カイシュウ</t>
    </rPh>
    <rPh sb="82" eb="83">
      <t>リツ</t>
    </rPh>
    <rPh sb="131" eb="135">
      <t>ノウギョウシュウラク</t>
    </rPh>
    <rPh sb="135" eb="137">
      <t>ハイスイ</t>
    </rPh>
    <rPh sb="137" eb="139">
      <t>ジギョウ</t>
    </rPh>
    <rPh sb="202" eb="204">
      <t>キギョウ</t>
    </rPh>
    <rPh sb="204" eb="206">
      <t>カイケイ</t>
    </rPh>
    <rPh sb="207" eb="209">
      <t>イコウ</t>
    </rPh>
    <rPh sb="211" eb="212">
      <t>サイ</t>
    </rPh>
    <rPh sb="237" eb="238">
      <t>スミ</t>
    </rPh>
    <rPh sb="254" eb="256">
      <t>オスイ</t>
    </rPh>
    <rPh sb="256" eb="258">
      <t>ショリ</t>
    </rPh>
    <rPh sb="258" eb="260">
      <t>ゲンカ</t>
    </rPh>
    <rPh sb="279" eb="281">
      <t>ブンサン</t>
    </rPh>
    <rPh sb="287" eb="291">
      <t>オスイショリ</t>
    </rPh>
    <rPh sb="328" eb="330">
      <t>ショリ</t>
    </rPh>
    <rPh sb="330" eb="331">
      <t>ジョウ</t>
    </rPh>
    <rPh sb="332" eb="334">
      <t>イジ</t>
    </rPh>
    <rPh sb="334" eb="336">
      <t>カンリ</t>
    </rPh>
    <rPh sb="336" eb="337">
      <t>ヒ</t>
    </rPh>
    <rPh sb="338" eb="340">
      <t>サクゲン</t>
    </rPh>
    <rPh sb="341" eb="343">
      <t>ケントウ</t>
    </rPh>
    <rPh sb="347" eb="349">
      <t>セタイ</t>
    </rPh>
    <rPh sb="351" eb="353">
      <t>セツゾク</t>
    </rPh>
    <rPh sb="353" eb="355">
      <t>ケイハツ</t>
    </rPh>
    <rPh sb="356" eb="359">
      <t>ケイゾクテキ</t>
    </rPh>
    <rPh sb="360" eb="361">
      <t>オコナ</t>
    </rPh>
    <rPh sb="367" eb="368">
      <t>オオ</t>
    </rPh>
    <rPh sb="370" eb="372">
      <t>コウカ</t>
    </rPh>
    <rPh sb="373" eb="374">
      <t>アラワ</t>
    </rPh>
    <rPh sb="383" eb="385">
      <t>シセツ</t>
    </rPh>
    <rPh sb="385" eb="388">
      <t>リヨウリツ</t>
    </rPh>
    <rPh sb="390" eb="392">
      <t>ゼンネン</t>
    </rPh>
    <phoneticPr fontId="4"/>
  </si>
  <si>
    <t>下御糸処理場においては供給開始から19年目となり、今後も機能診断調査や保守点検を行い施設管理を行っていく必要がある。</t>
    <phoneticPr fontId="4"/>
  </si>
  <si>
    <t>農業集落排水事業は2つの処理場で運営をしているため、維持管理における経費の削減が改善に向けて重要な課題となっている。
また、未接続世帯への接続依頼や未納料金の徴収といった使用料徴収の拡大の取り組みも継続して行う必要がある。経費回収比率の分析で述べたように、企業会計後には、使用料見直しの検討等を行い、経営改善に向けたアクションを行う必要がある。</t>
    <rPh sb="111" eb="113">
      <t>ケイヒ</t>
    </rPh>
    <rPh sb="113" eb="117">
      <t>カイシュウヒリツ</t>
    </rPh>
    <rPh sb="118" eb="120">
      <t>ブンセキ</t>
    </rPh>
    <rPh sb="121" eb="122">
      <t>ノ</t>
    </rPh>
    <rPh sb="128" eb="132">
      <t>キギョウカイケイ</t>
    </rPh>
    <rPh sb="132" eb="133">
      <t>ゴ</t>
    </rPh>
    <rPh sb="136" eb="138">
      <t>シヨウ</t>
    </rPh>
    <rPh sb="138" eb="139">
      <t>リョウ</t>
    </rPh>
    <rPh sb="139" eb="141">
      <t>ミナオ</t>
    </rPh>
    <rPh sb="143" eb="145">
      <t>ケントウ</t>
    </rPh>
    <rPh sb="145" eb="146">
      <t>ナド</t>
    </rPh>
    <rPh sb="147" eb="148">
      <t>オコナ</t>
    </rPh>
    <rPh sb="150" eb="154">
      <t>ケイエイカイゼン</t>
    </rPh>
    <rPh sb="155" eb="156">
      <t>ム</t>
    </rPh>
    <rPh sb="164" eb="165">
      <t>オコナ</t>
    </rPh>
    <rPh sb="166" eb="16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</si>
</sst>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9B-4B00-8AEF-A5FA28B5602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139B-4B00-8AEF-A5FA28B5602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19.43</c:v>
                </c:pt>
                <c:pt idx="1">
                  <c:v>53.18</c:v>
                </c:pt>
                <c:pt idx="2">
                  <c:v>68.97</c:v>
                </c:pt>
                <c:pt idx="3">
                  <c:v>70.510000000000005</c:v>
                </c:pt>
                <c:pt idx="4">
                  <c:v>72.33</c:v>
                </c:pt>
              </c:numCache>
            </c:numRef>
          </c:val>
          <c:extLst>
            <c:ext xmlns:c16="http://schemas.microsoft.com/office/drawing/2014/chart" uri="{C3380CC4-5D6E-409C-BE32-E72D297353CC}">
              <c16:uniqueId val="{00000000-E99A-46A5-8C38-8A1D4489864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E99A-46A5-8C38-8A1D4489864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78.63</c:v>
                </c:pt>
                <c:pt idx="1">
                  <c:v>81.97</c:v>
                </c:pt>
                <c:pt idx="2">
                  <c:v>85.4</c:v>
                </c:pt>
                <c:pt idx="3">
                  <c:v>87.49</c:v>
                </c:pt>
                <c:pt idx="4">
                  <c:v>88.85</c:v>
                </c:pt>
              </c:numCache>
            </c:numRef>
          </c:val>
          <c:extLst>
            <c:ext xmlns:c16="http://schemas.microsoft.com/office/drawing/2014/chart" uri="{C3380CC4-5D6E-409C-BE32-E72D297353CC}">
              <c16:uniqueId val="{00000000-3125-4E3E-B68F-C9F82EB0A15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3125-4E3E-B68F-C9F82EB0A15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75.209999999999994</c:v>
                </c:pt>
                <c:pt idx="1">
                  <c:v>70.569999999999993</c:v>
                </c:pt>
                <c:pt idx="2">
                  <c:v>74.33</c:v>
                </c:pt>
                <c:pt idx="3">
                  <c:v>74.52</c:v>
                </c:pt>
                <c:pt idx="4">
                  <c:v>74.97</c:v>
                </c:pt>
              </c:numCache>
            </c:numRef>
          </c:val>
          <c:extLst>
            <c:ext xmlns:c16="http://schemas.microsoft.com/office/drawing/2014/chart" uri="{C3380CC4-5D6E-409C-BE32-E72D297353CC}">
              <c16:uniqueId val="{00000000-1795-44E6-A149-D86D8689F69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95-44E6-A149-D86D8689F69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F5-4EB3-856C-BB8A00FE76E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F5-4EB3-856C-BB8A00FE76E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35-414D-B703-1F452C580C3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35-414D-B703-1F452C580C3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69-4791-9041-180CE5D8314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69-4791-9041-180CE5D8314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BE-413D-9074-4B9C599EADD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BE-413D-9074-4B9C599EADD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9C-4989-A37E-B0F039B2770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5F9C-4989-A37E-B0F039B2770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62.74</c:v>
                </c:pt>
                <c:pt idx="1">
                  <c:v>51.78</c:v>
                </c:pt>
                <c:pt idx="2">
                  <c:v>55.12</c:v>
                </c:pt>
                <c:pt idx="3">
                  <c:v>52.27</c:v>
                </c:pt>
                <c:pt idx="4">
                  <c:v>53.52</c:v>
                </c:pt>
              </c:numCache>
            </c:numRef>
          </c:val>
          <c:extLst>
            <c:ext xmlns:c16="http://schemas.microsoft.com/office/drawing/2014/chart" uri="{C3380CC4-5D6E-409C-BE32-E72D297353CC}">
              <c16:uniqueId val="{00000000-FC34-4B5C-9237-CC3A93BA0CC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FC34-4B5C-9237-CC3A93BA0CC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199.93</c:v>
                </c:pt>
                <c:pt idx="1">
                  <c:v>214.87</c:v>
                </c:pt>
                <c:pt idx="2">
                  <c:v>221</c:v>
                </c:pt>
                <c:pt idx="3">
                  <c:v>236.29</c:v>
                </c:pt>
                <c:pt idx="4">
                  <c:v>230.9</c:v>
                </c:pt>
              </c:numCache>
            </c:numRef>
          </c:val>
          <c:extLst>
            <c:ext xmlns:c16="http://schemas.microsoft.com/office/drawing/2014/chart" uri="{C3380CC4-5D6E-409C-BE32-E72D297353CC}">
              <c16:uniqueId val="{00000000-C831-47F4-AE7E-462738BDFAB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C831-47F4-AE7E-462738BDFAB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33" zoomScaleNormal="100" workbookViewId="0">
      <selection activeCell="AR35" sqref="AR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三重県　明和町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23083</v>
      </c>
      <c r="AM8" s="69"/>
      <c r="AN8" s="69"/>
      <c r="AO8" s="69"/>
      <c r="AP8" s="69"/>
      <c r="AQ8" s="69"/>
      <c r="AR8" s="69"/>
      <c r="AS8" s="69"/>
      <c r="AT8" s="68">
        <f>データ!T6</f>
        <v>41.04</v>
      </c>
      <c r="AU8" s="68"/>
      <c r="AV8" s="68"/>
      <c r="AW8" s="68"/>
      <c r="AX8" s="68"/>
      <c r="AY8" s="68"/>
      <c r="AZ8" s="68"/>
      <c r="BA8" s="68"/>
      <c r="BB8" s="68">
        <f>データ!U6</f>
        <v>562.45000000000005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16.93</v>
      </c>
      <c r="Q10" s="68"/>
      <c r="R10" s="68"/>
      <c r="S10" s="68"/>
      <c r="T10" s="68"/>
      <c r="U10" s="68"/>
      <c r="V10" s="68"/>
      <c r="W10" s="68">
        <f>データ!Q6</f>
        <v>100</v>
      </c>
      <c r="X10" s="68"/>
      <c r="Y10" s="68"/>
      <c r="Z10" s="68"/>
      <c r="AA10" s="68"/>
      <c r="AB10" s="68"/>
      <c r="AC10" s="68"/>
      <c r="AD10" s="69">
        <f>データ!R6</f>
        <v>3300</v>
      </c>
      <c r="AE10" s="69"/>
      <c r="AF10" s="69"/>
      <c r="AG10" s="69"/>
      <c r="AH10" s="69"/>
      <c r="AI10" s="69"/>
      <c r="AJ10" s="69"/>
      <c r="AK10" s="2"/>
      <c r="AL10" s="69">
        <f>データ!V6</f>
        <v>3903</v>
      </c>
      <c r="AM10" s="69"/>
      <c r="AN10" s="69"/>
      <c r="AO10" s="69"/>
      <c r="AP10" s="69"/>
      <c r="AQ10" s="69"/>
      <c r="AR10" s="69"/>
      <c r="AS10" s="69"/>
      <c r="AT10" s="68">
        <f>データ!W6</f>
        <v>1.29</v>
      </c>
      <c r="AU10" s="68"/>
      <c r="AV10" s="68"/>
      <c r="AW10" s="68"/>
      <c r="AX10" s="68"/>
      <c r="AY10" s="68"/>
      <c r="AZ10" s="68"/>
      <c r="BA10" s="68"/>
      <c r="BB10" s="68">
        <f>データ!X6</f>
        <v>3025.58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6.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6.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6.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6.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6.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6.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6.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6.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6.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6.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6.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6.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6.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6.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6.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6.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6.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6.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6.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6.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6.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6.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6.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6.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6.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6.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6.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6.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6.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6.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6.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7FkVboHUa30fQOe761SdvIH0nv4h7i66bP5M2EC65XctK1Z+tgc4LxnuF0TLk7c9URd0NnMsIRAKrBaaHF0rGw==" saltValue="em7+ciFx5k8cXyHCTV56L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244422</v>
      </c>
      <c r="D6" s="33">
        <f t="shared" si="3"/>
        <v>47</v>
      </c>
      <c r="E6" s="33">
        <f t="shared" si="3"/>
        <v>17</v>
      </c>
      <c r="F6" s="33">
        <f t="shared" si="3"/>
        <v>5</v>
      </c>
      <c r="G6" s="33">
        <f t="shared" si="3"/>
        <v>0</v>
      </c>
      <c r="H6" s="33" t="str">
        <f t="shared" si="3"/>
        <v>三重県　明和町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16.93</v>
      </c>
      <c r="Q6" s="34">
        <f t="shared" si="3"/>
        <v>100</v>
      </c>
      <c r="R6" s="34">
        <f t="shared" si="3"/>
        <v>3300</v>
      </c>
      <c r="S6" s="34">
        <f t="shared" si="3"/>
        <v>23083</v>
      </c>
      <c r="T6" s="34">
        <f t="shared" si="3"/>
        <v>41.04</v>
      </c>
      <c r="U6" s="34">
        <f t="shared" si="3"/>
        <v>562.45000000000005</v>
      </c>
      <c r="V6" s="34">
        <f t="shared" si="3"/>
        <v>3903</v>
      </c>
      <c r="W6" s="34">
        <f t="shared" si="3"/>
        <v>1.29</v>
      </c>
      <c r="X6" s="34">
        <f t="shared" si="3"/>
        <v>3025.58</v>
      </c>
      <c r="Y6" s="35">
        <f>IF(Y7="",NA(),Y7)</f>
        <v>75.209999999999994</v>
      </c>
      <c r="Z6" s="35">
        <f t="shared" ref="Z6:AH6" si="4">IF(Z7="",NA(),Z7)</f>
        <v>70.569999999999993</v>
      </c>
      <c r="AA6" s="35">
        <f t="shared" si="4"/>
        <v>74.33</v>
      </c>
      <c r="AB6" s="35">
        <f t="shared" si="4"/>
        <v>74.52</v>
      </c>
      <c r="AC6" s="35">
        <f t="shared" si="4"/>
        <v>74.97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62.74</v>
      </c>
      <c r="BR6" s="35">
        <f t="shared" ref="BR6:BZ6" si="8">IF(BR7="",NA(),BR7)</f>
        <v>51.78</v>
      </c>
      <c r="BS6" s="35">
        <f t="shared" si="8"/>
        <v>55.12</v>
      </c>
      <c r="BT6" s="35">
        <f t="shared" si="8"/>
        <v>52.27</v>
      </c>
      <c r="BU6" s="35">
        <f t="shared" si="8"/>
        <v>53.52</v>
      </c>
      <c r="BV6" s="35">
        <f t="shared" si="8"/>
        <v>55.32</v>
      </c>
      <c r="BW6" s="35">
        <f t="shared" si="8"/>
        <v>59.8</v>
      </c>
      <c r="BX6" s="35">
        <f t="shared" si="8"/>
        <v>57.77</v>
      </c>
      <c r="BY6" s="35">
        <f t="shared" si="8"/>
        <v>57.31</v>
      </c>
      <c r="BZ6" s="35">
        <f t="shared" si="8"/>
        <v>57.08</v>
      </c>
      <c r="CA6" s="34" t="str">
        <f>IF(CA7="","",IF(CA7="-","【-】","【"&amp;SUBSTITUTE(TEXT(CA7,"#,##0.00"),"-","△")&amp;"】"))</f>
        <v>【60.94】</v>
      </c>
      <c r="CB6" s="35">
        <f>IF(CB7="",NA(),CB7)</f>
        <v>199.93</v>
      </c>
      <c r="CC6" s="35">
        <f t="shared" ref="CC6:CK6" si="9">IF(CC7="",NA(),CC7)</f>
        <v>214.87</v>
      </c>
      <c r="CD6" s="35">
        <f t="shared" si="9"/>
        <v>221</v>
      </c>
      <c r="CE6" s="35">
        <f t="shared" si="9"/>
        <v>236.29</v>
      </c>
      <c r="CF6" s="35">
        <f t="shared" si="9"/>
        <v>230.9</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19.43</v>
      </c>
      <c r="CN6" s="35">
        <f t="shared" ref="CN6:CV6" si="10">IF(CN7="",NA(),CN7)</f>
        <v>53.18</v>
      </c>
      <c r="CO6" s="35">
        <f t="shared" si="10"/>
        <v>68.97</v>
      </c>
      <c r="CP6" s="35">
        <f t="shared" si="10"/>
        <v>70.510000000000005</v>
      </c>
      <c r="CQ6" s="35">
        <f t="shared" si="10"/>
        <v>72.33</v>
      </c>
      <c r="CR6" s="35">
        <f t="shared" si="10"/>
        <v>60.65</v>
      </c>
      <c r="CS6" s="35">
        <f t="shared" si="10"/>
        <v>51.75</v>
      </c>
      <c r="CT6" s="35">
        <f t="shared" si="10"/>
        <v>50.68</v>
      </c>
      <c r="CU6" s="35">
        <f t="shared" si="10"/>
        <v>50.14</v>
      </c>
      <c r="CV6" s="35">
        <f t="shared" si="10"/>
        <v>54.83</v>
      </c>
      <c r="CW6" s="34" t="str">
        <f>IF(CW7="","",IF(CW7="-","【-】","【"&amp;SUBSTITUTE(TEXT(CW7,"#,##0.00"),"-","△")&amp;"】"))</f>
        <v>【54.84】</v>
      </c>
      <c r="CX6" s="35">
        <f>IF(CX7="",NA(),CX7)</f>
        <v>78.63</v>
      </c>
      <c r="CY6" s="35">
        <f t="shared" ref="CY6:DG6" si="11">IF(CY7="",NA(),CY7)</f>
        <v>81.97</v>
      </c>
      <c r="CZ6" s="35">
        <f t="shared" si="11"/>
        <v>85.4</v>
      </c>
      <c r="DA6" s="35">
        <f t="shared" si="11"/>
        <v>87.49</v>
      </c>
      <c r="DB6" s="35">
        <f t="shared" si="11"/>
        <v>88.85</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244422</v>
      </c>
      <c r="D7" s="37">
        <v>47</v>
      </c>
      <c r="E7" s="37">
        <v>17</v>
      </c>
      <c r="F7" s="37">
        <v>5</v>
      </c>
      <c r="G7" s="37">
        <v>0</v>
      </c>
      <c r="H7" s="37" t="s">
        <v>98</v>
      </c>
      <c r="I7" s="37" t="s">
        <v>99</v>
      </c>
      <c r="J7" s="37" t="s">
        <v>100</v>
      </c>
      <c r="K7" s="37" t="s">
        <v>101</v>
      </c>
      <c r="L7" s="37" t="s">
        <v>102</v>
      </c>
      <c r="M7" s="37" t="s">
        <v>103</v>
      </c>
      <c r="N7" s="38" t="s">
        <v>104</v>
      </c>
      <c r="O7" s="38" t="s">
        <v>105</v>
      </c>
      <c r="P7" s="38">
        <v>16.93</v>
      </c>
      <c r="Q7" s="38">
        <v>100</v>
      </c>
      <c r="R7" s="38">
        <v>3300</v>
      </c>
      <c r="S7" s="38">
        <v>23083</v>
      </c>
      <c r="T7" s="38">
        <v>41.04</v>
      </c>
      <c r="U7" s="38">
        <v>562.45000000000005</v>
      </c>
      <c r="V7" s="38">
        <v>3903</v>
      </c>
      <c r="W7" s="38">
        <v>1.29</v>
      </c>
      <c r="X7" s="38">
        <v>3025.58</v>
      </c>
      <c r="Y7" s="38">
        <v>75.209999999999994</v>
      </c>
      <c r="Z7" s="38">
        <v>70.569999999999993</v>
      </c>
      <c r="AA7" s="38">
        <v>74.33</v>
      </c>
      <c r="AB7" s="38">
        <v>74.52</v>
      </c>
      <c r="AC7" s="38">
        <v>74.97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826.83</v>
      </c>
      <c r="BO7" s="38">
        <v>867.83</v>
      </c>
      <c r="BP7" s="38">
        <v>832.52</v>
      </c>
      <c r="BQ7" s="38">
        <v>62.74</v>
      </c>
      <c r="BR7" s="38">
        <v>51.78</v>
      </c>
      <c r="BS7" s="38">
        <v>55.12</v>
      </c>
      <c r="BT7" s="38">
        <v>52.27</v>
      </c>
      <c r="BU7" s="38">
        <v>53.52</v>
      </c>
      <c r="BV7" s="38">
        <v>55.32</v>
      </c>
      <c r="BW7" s="38">
        <v>59.8</v>
      </c>
      <c r="BX7" s="38">
        <v>57.77</v>
      </c>
      <c r="BY7" s="38">
        <v>57.31</v>
      </c>
      <c r="BZ7" s="38">
        <v>57.08</v>
      </c>
      <c r="CA7" s="38">
        <v>60.94</v>
      </c>
      <c r="CB7" s="38">
        <v>199.93</v>
      </c>
      <c r="CC7" s="38">
        <v>214.87</v>
      </c>
      <c r="CD7" s="38">
        <v>221</v>
      </c>
      <c r="CE7" s="38">
        <v>236.29</v>
      </c>
      <c r="CF7" s="38">
        <v>230.9</v>
      </c>
      <c r="CG7" s="38">
        <v>283.17</v>
      </c>
      <c r="CH7" s="38">
        <v>263.76</v>
      </c>
      <c r="CI7" s="38">
        <v>274.35000000000002</v>
      </c>
      <c r="CJ7" s="38">
        <v>273.52</v>
      </c>
      <c r="CK7" s="38">
        <v>274.99</v>
      </c>
      <c r="CL7" s="38">
        <v>253.04</v>
      </c>
      <c r="CM7" s="38">
        <v>19.43</v>
      </c>
      <c r="CN7" s="38">
        <v>53.18</v>
      </c>
      <c r="CO7" s="38">
        <v>68.97</v>
      </c>
      <c r="CP7" s="38">
        <v>70.510000000000005</v>
      </c>
      <c r="CQ7" s="38">
        <v>72.33</v>
      </c>
      <c r="CR7" s="38">
        <v>60.65</v>
      </c>
      <c r="CS7" s="38">
        <v>51.75</v>
      </c>
      <c r="CT7" s="38">
        <v>50.68</v>
      </c>
      <c r="CU7" s="38">
        <v>50.14</v>
      </c>
      <c r="CV7" s="38">
        <v>54.83</v>
      </c>
      <c r="CW7" s="38">
        <v>54.84</v>
      </c>
      <c r="CX7" s="38">
        <v>78.63</v>
      </c>
      <c r="CY7" s="38">
        <v>81.97</v>
      </c>
      <c r="CZ7" s="38">
        <v>85.4</v>
      </c>
      <c r="DA7" s="38">
        <v>87.49</v>
      </c>
      <c r="DB7" s="38">
        <v>88.85</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113</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2022-01-13T05:10:51Z</cp:lastPrinted>
  <dcterms:created xsi:type="dcterms:W3CDTF">2021-12-03T07:59:40Z</dcterms:created>
  <dcterms:modified xsi:type="dcterms:W3CDTF">2022-01-13T05:23:59Z</dcterms:modified>
  <cp:category/>
</cp:coreProperties>
</file>