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22大台町◎\"/>
    </mc:Choice>
  </mc:AlternateContent>
  <workbookProtection workbookAlgorithmName="SHA-512" workbookHashValue="wPMRg6kUoYl/PMBMdljCcTg/DmRYFNCW/d5ZVTidIJGh3D1bdsbHr+b202BI/8s0afOEOBRo6vdJg957RMgNoQ==" workbookSaltValue="/nnI9RZ/HpL+TtvbQ63X0Q==" workbookSpinCount="100000" lockStructure="1"/>
  <bookViews>
    <workbookView xWindow="20370" yWindow="-4680" windowWidth="29040" windowHeight="164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BB10" i="4"/>
  <c r="AT10" i="4"/>
  <c r="AL10" i="4"/>
  <c r="AD10" i="4"/>
  <c r="P10" i="4"/>
  <c r="B10" i="4"/>
  <c r="AT8" i="4"/>
  <c r="AL8" i="4"/>
  <c r="AD8" i="4"/>
  <c r="W8" i="4"/>
  <c r="P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<sst xmlns="http://schemas.openxmlformats.org/spreadsheetml/2006/main" count="236" uniqueCount="119">
  <si>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</si>
  <si>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</si>
  <si>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</si>
  <si>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</si>
  <si>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</si>
  <si>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</si>
  <si>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</si>
  <si>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</si>
  <si>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</si>
  <si>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</si>
  <si>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</si>
  <si>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</si>
  <si>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</si>
  <si>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</si>
  <si>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</si>
  <si>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</si>
  <si>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</si>
  <si>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</si>
  <si>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</si>
  <si>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</si>
  <si>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</si>
  <si>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</si>
  <si>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</si>
  <si>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</si>
  <si>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</si>
  <si>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</si>
  <si>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</si>
  <si>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</si>
  <si>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</si>
  <si>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</si>
  <si>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</si>
  <si>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</si>
  <si>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</si>
  <si>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</si>
  <si>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</si>
  <si>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</si>
  <si>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</si>
  <si>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</si>
  <si>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</si>
  <si>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</si>
  <si>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</si>
  <si>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</si>
  <si>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</si>
  <si>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</si>
  <si>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</si>
  <si>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</si>
  <si>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</si>
  <si>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</si>
  <si>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</si>
  <si>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</si>
  <si>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</si>
  <si>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</si>
  <si>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</si>
  <si>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</si>
  <si>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</si>
  <si>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</si>
  <si>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</si>
  <si>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</si>
  <si>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</si>
  <si>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</si>
  <si>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</si>
  <si>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</si>
  <si>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</si>
  <si>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</si>
  <si>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</si>
  <si>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</si>
  <si>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</si>
  <si>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</si>
  <si>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</si>
  <si>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</si>
  <si>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</si>
  <si>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</si>
  <si>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</si>
  <si>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</si>
  <si>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</si>
  <si>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</si>
  <si>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</si>
  <si>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</si>
  <si>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</si>
  <si>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</si>
  <si>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</si>
  <si>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</si>
  <si>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</si>
  <si>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</si>
  <si>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</si>
  <si>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</si>
  <si>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</si>
  <si>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</si>
  <si>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</si>
  <si>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</si>
  <si>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</si>
  <si>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</si>
  <si>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</si>
  <si>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</si>
  <si>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</si>
  <si>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</si>
  <si>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</si>
  <si>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</si>
  <si>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</si>
  <si>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</si>
  <si>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</si>
  <si>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</si>
  <si>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</si>
  <si>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</si>
  <si>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</si>
  <si>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</si>
  <si>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</si>
  <si>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</si>
  <si>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</si>
  <si>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</si>
  <si>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</si>
  <si>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</si>
  <si>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</si>
  <si>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</si>
  <si>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</si>
  <si>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</si>
  <si>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収益的収支比率が100％を下回っており、大変厳しい経営状況が続いています。経費回収率については、全国平均と比較しても低い状況が続いているため、経営の改善を図る必要があると考えられます。
　また、本来料金収入で会計全体を賄う独立採算による経営が基本となりますが、現状の料金収入のみでは、運営が困難な状況であり、一般会計からの繰入金に頼らざるを得ない状況です。
　以上のことから、今後、経営状況の改善に向けた取り組みは、重要な課題であり、維持管理費の削減に努め、一層の経営の健全性・効率性の向上を図る必要がある。</t>
    <rPh sb="1" eb="4">
      <t>シュウエキテキ</t>
    </rPh>
    <rPh sb="4" eb="6">
      <t>シュウシ</t>
    </rPh>
    <rPh sb="6" eb="8">
      <t>ヒリツ</t>
    </rPh>
    <rPh sb="14" eb="16">
      <t>シタマワ</t>
    </rPh>
    <rPh sb="21" eb="23">
      <t>タイヘン</t>
    </rPh>
    <rPh sb="23" eb="24">
      <t>キビ</t>
    </rPh>
    <rPh sb="26" eb="28">
      <t>ケイエイ</t>
    </rPh>
    <rPh sb="28" eb="30">
      <t>ジョウキョウ</t>
    </rPh>
    <rPh sb="31" eb="32">
      <t>ツヅ</t>
    </rPh>
    <rPh sb="38" eb="40">
      <t>ケイヒ</t>
    </rPh>
    <rPh sb="40" eb="42">
      <t>カイシュウ</t>
    </rPh>
    <rPh sb="42" eb="43">
      <t>リツ</t>
    </rPh>
    <rPh sb="49" eb="51">
      <t>ゼンコク</t>
    </rPh>
    <rPh sb="51" eb="53">
      <t>ヘイキン</t>
    </rPh>
    <rPh sb="54" eb="56">
      <t>ヒカク</t>
    </rPh>
    <rPh sb="59" eb="60">
      <t>ヒク</t>
    </rPh>
    <rPh sb="61" eb="63">
      <t>ジョウキョウ</t>
    </rPh>
    <rPh sb="64" eb="65">
      <t>ツヅ</t>
    </rPh>
    <rPh sb="72" eb="74">
      <t>ケイエイ</t>
    </rPh>
    <rPh sb="75" eb="77">
      <t>カイゼン</t>
    </rPh>
    <rPh sb="78" eb="79">
      <t>ハカ</t>
    </rPh>
    <rPh sb="80" eb="82">
      <t>ヒツヨウ</t>
    </rPh>
    <rPh sb="86" eb="87">
      <t>カンガ</t>
    </rPh>
    <phoneticPr fontId="4"/>
  </si>
  <si>
    <t>　特定環境保全公共下水道事業は、本町の荻原地区を対象とした事業で施設利用率が低い状態である。
　今後は高齢化・過疎化による人口減少が見込まれる地域であり、使用料収入の減少に対する検討、維持管理費の節減が必要になってくる。
　処理場及びマンホールポンプの電気、機械設備については、耐用年数に達しているものもあり、ストックマネジメント計画を策定し、計画的な更新が必要と考えている。
　また、令和5年度より公営企業会計に移行する予定であり、財政状態、経営状態をより正確に把握できるようにすることで、経営の健全性・効率性の向上に努めます。
　</t>
    <rPh sb="1" eb="5">
      <t>トクテイカンキョウ</t>
    </rPh>
    <rPh sb="5" eb="7">
      <t>ホゼン</t>
    </rPh>
    <rPh sb="7" eb="9">
      <t>コウキョウ</t>
    </rPh>
    <rPh sb="9" eb="12">
      <t>ゲスイドウ</t>
    </rPh>
    <rPh sb="12" eb="14">
      <t>ジギョウ</t>
    </rPh>
    <rPh sb="16" eb="18">
      <t>ホンチョウ</t>
    </rPh>
    <rPh sb="19" eb="21">
      <t>オギハラ</t>
    </rPh>
    <rPh sb="21" eb="23">
      <t>チク</t>
    </rPh>
    <rPh sb="24" eb="26">
      <t>タイショウ</t>
    </rPh>
    <rPh sb="29" eb="31">
      <t>ジギョウ</t>
    </rPh>
    <rPh sb="32" eb="34">
      <t>シセツ</t>
    </rPh>
    <rPh sb="34" eb="36">
      <t>リヨウ</t>
    </rPh>
    <rPh sb="36" eb="37">
      <t>リツ</t>
    </rPh>
    <rPh sb="38" eb="39">
      <t>ヒク</t>
    </rPh>
    <rPh sb="40" eb="42">
      <t>ジョウタイ</t>
    </rPh>
    <phoneticPr fontId="4"/>
  </si>
  <si>
    <t>　平成16年度に供用開始した比較的新しい施設であり、管渠施設については耐用年数に達していないため、更新の必要はないと考えている。しかし、処理場及びマンホールポンプの電気、機械設備については、耐用年数に達しているものもあり、ストックマネジメント計画を策定し、計画的な更新が必要と考えている。</t>
    <rPh sb="1" eb="3">
      <t>ヘイセイ</t>
    </rPh>
    <rPh sb="5" eb="7">
      <t>ネンド</t>
    </rPh>
    <rPh sb="8" eb="10">
      <t>キョウヨウ</t>
    </rPh>
    <rPh sb="10" eb="12">
      <t>カイシ</t>
    </rPh>
    <rPh sb="14" eb="17">
      <t>ヒカクテキ</t>
    </rPh>
    <rPh sb="17" eb="18">
      <t>アタラ</t>
    </rPh>
    <rPh sb="20" eb="22">
      <t>シセツ</t>
    </rPh>
    <rPh sb="26" eb="28">
      <t>カンキョ</t>
    </rPh>
    <rPh sb="28" eb="30">
      <t>シセツ</t>
    </rPh>
    <rPh sb="35" eb="37">
      <t>タイヨウ</t>
    </rPh>
    <rPh sb="37" eb="39">
      <t>ネンスウ</t>
    </rPh>
    <rPh sb="40" eb="41">
      <t>タッ</t>
    </rPh>
    <rPh sb="49" eb="51">
      <t>コウシン</t>
    </rPh>
    <rPh sb="52" eb="54">
      <t>ヒツヨウ</t>
    </rPh>
    <rPh sb="58" eb="59">
      <t>カンガ</t>
    </rPh>
    <rPh sb="68" eb="70">
      <t>ショリ</t>
    </rPh>
    <rPh sb="70" eb="71">
      <t>ジョウ</t>
    </rPh>
    <rPh sb="71" eb="72">
      <t>オヨ</t>
    </rPh>
    <rPh sb="82" eb="84">
      <t>デンキ</t>
    </rPh>
    <rPh sb="85" eb="87">
      <t>キカイ</t>
    </rPh>
    <rPh sb="87" eb="89">
      <t>セツビ</t>
    </rPh>
    <rPh sb="95" eb="99">
      <t>タイヨウネンスウ</t>
    </rPh>
    <rPh sb="100" eb="101">
      <t>タッ</t>
    </rPh>
    <rPh sb="121" eb="123">
      <t>ケイカク</t>
    </rPh>
    <rPh sb="124" eb="126">
      <t>サクテイ</t>
    </rPh>
    <rPh sb="128" eb="131">
      <t>ケイカクテキ</t>
    </rPh>
    <rPh sb="132" eb="134">
      <t>コウシン</t>
    </rPh>
    <rPh sb="135" eb="137">
      <t>ヒツヨウ</t>
    </rPh>
    <rPh sb="138" eb="13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</si>
</sst>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D8-4D54-BE6A-B85AC2DC2C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0.36</c:v>
                </c:pt>
                <c:pt idx="4">
                  <c:v>0.39</c:v>
                </c:pt>
              </c:numCache>
            </c:numRef>
          </c:val>
          <c:smooth val="0"/>
          <c:extLst>
            <c:ext xmlns:c16="http://schemas.microsoft.com/office/drawing/2014/chart" uri="{C3380CC4-5D6E-409C-BE32-E72D297353CC}">
              <c16:uniqueId val="{00000001-62D8-4D54-BE6A-B85AC2DC2C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38.96</c:v>
                </c:pt>
                <c:pt idx="1">
                  <c:v>38.81</c:v>
                </c:pt>
                <c:pt idx="2">
                  <c:v>37.76</c:v>
                </c:pt>
                <c:pt idx="3">
                  <c:v>38.28</c:v>
                </c:pt>
                <c:pt idx="4">
                  <c:v>37.909999999999997</c:v>
                </c:pt>
              </c:numCache>
            </c:numRef>
          </c:val>
          <c:extLst>
            <c:ext xmlns:c16="http://schemas.microsoft.com/office/drawing/2014/chart" uri="{C3380CC4-5D6E-409C-BE32-E72D297353CC}">
              <c16:uniqueId val="{00000000-E174-43D1-9831-CB66ED0AB03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42.47</c:v>
                </c:pt>
                <c:pt idx="4">
                  <c:v>42.4</c:v>
                </c:pt>
              </c:numCache>
            </c:numRef>
          </c:val>
          <c:smooth val="0"/>
          <c:extLst>
            <c:ext xmlns:c16="http://schemas.microsoft.com/office/drawing/2014/chart" uri="{C3380CC4-5D6E-409C-BE32-E72D297353CC}">
              <c16:uniqueId val="{00000001-E174-43D1-9831-CB66ED0AB03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76.510000000000005</c:v>
                </c:pt>
                <c:pt idx="1">
                  <c:v>77.45</c:v>
                </c:pt>
                <c:pt idx="2">
                  <c:v>77.05</c:v>
                </c:pt>
                <c:pt idx="3">
                  <c:v>77.12</c:v>
                </c:pt>
                <c:pt idx="4">
                  <c:v>76.63</c:v>
                </c:pt>
              </c:numCache>
            </c:numRef>
          </c:val>
          <c:extLst>
            <c:ext xmlns:c16="http://schemas.microsoft.com/office/drawing/2014/chart" uri="{C3380CC4-5D6E-409C-BE32-E72D297353CC}">
              <c16:uniqueId val="{00000000-D21F-4CC3-8720-B00510107B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83.75</c:v>
                </c:pt>
                <c:pt idx="4">
                  <c:v>84.19</c:v>
                </c:pt>
              </c:numCache>
            </c:numRef>
          </c:val>
          <c:smooth val="0"/>
          <c:extLst>
            <c:ext xmlns:c16="http://schemas.microsoft.com/office/drawing/2014/chart" uri="{C3380CC4-5D6E-409C-BE32-E72D297353CC}">
              <c16:uniqueId val="{00000001-D21F-4CC3-8720-B00510107B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84.99</c:v>
                </c:pt>
                <c:pt idx="1">
                  <c:v>78.069999999999993</c:v>
                </c:pt>
                <c:pt idx="2">
                  <c:v>92.72</c:v>
                </c:pt>
                <c:pt idx="3">
                  <c:v>93.13</c:v>
                </c:pt>
                <c:pt idx="4">
                  <c:v>99.8</c:v>
                </c:pt>
              </c:numCache>
            </c:numRef>
          </c:val>
          <c:extLst>
            <c:ext xmlns:c16="http://schemas.microsoft.com/office/drawing/2014/chart" uri="{C3380CC4-5D6E-409C-BE32-E72D297353CC}">
              <c16:uniqueId val="{00000000-B1AF-445D-9462-BF08152DA1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AF-445D-9462-BF08152DA1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1E-494F-A640-D3498D3A7C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1E-494F-A640-D3498D3A7C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32-414A-B888-AF654D51D9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2-414A-B888-AF654D51D9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FC-4D65-9D6D-D3F6DD6E420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FC-4D65-9D6D-D3F6DD6E420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ED-4CA9-A487-0E35AA8124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ED-4CA9-A487-0E35AA8124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AA-4A78-B54E-973C21ADB52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1206.79</c:v>
                </c:pt>
                <c:pt idx="4">
                  <c:v>1258.43</c:v>
                </c:pt>
              </c:numCache>
            </c:numRef>
          </c:val>
          <c:smooth val="0"/>
          <c:extLst>
            <c:ext xmlns:c16="http://schemas.microsoft.com/office/drawing/2014/chart" uri="{C3380CC4-5D6E-409C-BE32-E72D297353CC}">
              <c16:uniqueId val="{00000001-11AA-4A78-B54E-973C21ADB52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69.06</c:v>
                </c:pt>
                <c:pt idx="1">
                  <c:v>59.84</c:v>
                </c:pt>
                <c:pt idx="2">
                  <c:v>84.7</c:v>
                </c:pt>
                <c:pt idx="3">
                  <c:v>65.56</c:v>
                </c:pt>
                <c:pt idx="4">
                  <c:v>56.13</c:v>
                </c:pt>
              </c:numCache>
            </c:numRef>
          </c:val>
          <c:extLst>
            <c:ext xmlns:c16="http://schemas.microsoft.com/office/drawing/2014/chart" uri="{C3380CC4-5D6E-409C-BE32-E72D297353CC}">
              <c16:uniqueId val="{00000000-9A65-4241-BC87-B8EE116FD4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71.84</c:v>
                </c:pt>
                <c:pt idx="4">
                  <c:v>73.36</c:v>
                </c:pt>
              </c:numCache>
            </c:numRef>
          </c:val>
          <c:smooth val="0"/>
          <c:extLst>
            <c:ext xmlns:c16="http://schemas.microsoft.com/office/drawing/2014/chart" uri="{C3380CC4-5D6E-409C-BE32-E72D297353CC}">
              <c16:uniqueId val="{00000001-9A65-4241-BC87-B8EE116FD4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307.47000000000003</c:v>
                </c:pt>
                <c:pt idx="1">
                  <c:v>361.84</c:v>
                </c:pt>
                <c:pt idx="2">
                  <c:v>275.70999999999998</c:v>
                </c:pt>
                <c:pt idx="3">
                  <c:v>366.7</c:v>
                </c:pt>
                <c:pt idx="4">
                  <c:v>499.23</c:v>
                </c:pt>
              </c:numCache>
            </c:numRef>
          </c:val>
          <c:extLst>
            <c:ext xmlns:c16="http://schemas.microsoft.com/office/drawing/2014/chart" uri="{C3380CC4-5D6E-409C-BE32-E72D297353CC}">
              <c16:uniqueId val="{00000000-DE9E-4560-B457-BE3AE11539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228.47</c:v>
                </c:pt>
                <c:pt idx="4">
                  <c:v>224.88</c:v>
                </c:pt>
              </c:numCache>
            </c:numRef>
          </c:val>
          <c:smooth val="0"/>
          <c:extLst>
            <c:ext xmlns:c16="http://schemas.microsoft.com/office/drawing/2014/chart" uri="{C3380CC4-5D6E-409C-BE32-E72D297353CC}">
              <c16:uniqueId val="{00000001-DE9E-4560-B457-BE3AE11539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三重県　大台町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8956</v>
      </c>
      <c r="AM8" s="51"/>
      <c r="AN8" s="51"/>
      <c r="AO8" s="51"/>
      <c r="AP8" s="51"/>
      <c r="AQ8" s="51"/>
      <c r="AR8" s="51"/>
      <c r="AS8" s="51"/>
      <c r="AT8" s="46">
        <f>データ!T6</f>
        <v>362.86</v>
      </c>
      <c r="AU8" s="46"/>
      <c r="AV8" s="46"/>
      <c r="AW8" s="46"/>
      <c r="AX8" s="46"/>
      <c r="AY8" s="46"/>
      <c r="AZ8" s="46"/>
      <c r="BA8" s="46"/>
      <c r="BB8" s="46">
        <f>データ!U6</f>
        <v>24.68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19.149999999999999</v>
      </c>
      <c r="Q10" s="46"/>
      <c r="R10" s="46"/>
      <c r="S10" s="46"/>
      <c r="T10" s="46"/>
      <c r="U10" s="46"/>
      <c r="V10" s="46"/>
      <c r="W10" s="46">
        <f>データ!Q6</f>
        <v>83.76</v>
      </c>
      <c r="X10" s="46"/>
      <c r="Y10" s="46"/>
      <c r="Z10" s="46"/>
      <c r="AA10" s="46"/>
      <c r="AB10" s="46"/>
      <c r="AC10" s="46"/>
      <c r="AD10" s="51">
        <f>データ!R6</f>
        <v>4400</v>
      </c>
      <c r="AE10" s="51"/>
      <c r="AF10" s="51"/>
      <c r="AG10" s="51"/>
      <c r="AH10" s="51"/>
      <c r="AI10" s="51"/>
      <c r="AJ10" s="51"/>
      <c r="AK10" s="2"/>
      <c r="AL10" s="51">
        <f>データ!V6</f>
        <v>1703</v>
      </c>
      <c r="AM10" s="51"/>
      <c r="AN10" s="51"/>
      <c r="AO10" s="51"/>
      <c r="AP10" s="51"/>
      <c r="AQ10" s="51"/>
      <c r="AR10" s="51"/>
      <c r="AS10" s="51"/>
      <c r="AT10" s="46">
        <f>データ!W6</f>
        <v>0.78</v>
      </c>
      <c r="AU10" s="46"/>
      <c r="AV10" s="46"/>
      <c r="AW10" s="46"/>
      <c r="AX10" s="46"/>
      <c r="AY10" s="46"/>
      <c r="AZ10" s="46"/>
      <c r="BA10" s="46"/>
      <c r="BB10" s="46">
        <f>データ!X6</f>
        <v>2183.33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d0vFETfIckljfTPw13Lpa7BKjTMwc2zD9sau9wSUVRR6Wx9YPyag4Y8Kf97QFHUnU33GI4lmbrSQDI3rBVggKw==" saltValue="ynT9m3H4sb2OOt13c9QT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244431</v>
      </c>
      <c r="D6" s="33">
        <f t="shared" si="3"/>
        <v>47</v>
      </c>
      <c r="E6" s="33">
        <f t="shared" si="3"/>
        <v>17</v>
      </c>
      <c r="F6" s="33">
        <f t="shared" si="3"/>
        <v>4</v>
      </c>
      <c r="G6" s="33">
        <f t="shared" si="3"/>
        <v>0</v>
      </c>
      <c r="H6" s="33" t="str">
        <f t="shared" si="3"/>
        <v>三重県　大台町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19.149999999999999</v>
      </c>
      <c r="Q6" s="34">
        <f t="shared" si="3"/>
        <v>83.76</v>
      </c>
      <c r="R6" s="34">
        <f t="shared" si="3"/>
        <v>4400</v>
      </c>
      <c r="S6" s="34">
        <f t="shared" si="3"/>
        <v>8956</v>
      </c>
      <c r="T6" s="34">
        <f t="shared" si="3"/>
        <v>362.86</v>
      </c>
      <c r="U6" s="34">
        <f t="shared" si="3"/>
        <v>24.68</v>
      </c>
      <c r="V6" s="34">
        <f t="shared" si="3"/>
        <v>1703</v>
      </c>
      <c r="W6" s="34">
        <f t="shared" si="3"/>
        <v>0.78</v>
      </c>
      <c r="X6" s="34">
        <f t="shared" si="3"/>
        <v>2183.33</v>
      </c>
      <c r="Y6" s="35">
        <f>IF(Y7="",NA(),Y7)</f>
        <v>84.99</v>
      </c>
      <c r="Z6" s="35">
        <f t="shared" ref="Z6:AH6" si="4">IF(Z7="",NA(),Z7)</f>
        <v>78.069999999999993</v>
      </c>
      <c r="AA6" s="35">
        <f t="shared" si="4"/>
        <v>92.72</v>
      </c>
      <c r="AB6" s="35">
        <f t="shared" si="4"/>
        <v>93.13</v>
      </c>
      <c r="AC6" s="35">
        <f t="shared" si="4"/>
        <v>99.8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1223.96</v>
      </c>
      <c r="BM6" s="35">
        <f t="shared" si="7"/>
        <v>1269.1500000000001</v>
      </c>
      <c r="BN6" s="35">
        <f t="shared" si="7"/>
        <v>1206.79</v>
      </c>
      <c r="BO6" s="35">
        <f t="shared" si="7"/>
        <v>1258.43</v>
      </c>
      <c r="BP6" s="34" t="str">
        <f>IF(BP7="","",IF(BP7="-","【-】","【"&amp;SUBSTITUTE(TEXT(BP7,"#,##0.00"),"-","△")&amp;"】"))</f>
        <v>【1,260.21】</v>
      </c>
      <c r="BQ6" s="35">
        <f>IF(BQ7="",NA(),BQ7)</f>
        <v>69.06</v>
      </c>
      <c r="BR6" s="35">
        <f t="shared" ref="BR6:BZ6" si="8">IF(BR7="",NA(),BR7)</f>
        <v>59.84</v>
      </c>
      <c r="BS6" s="35">
        <f t="shared" si="8"/>
        <v>84.7</v>
      </c>
      <c r="BT6" s="35">
        <f t="shared" si="8"/>
        <v>65.56</v>
      </c>
      <c r="BU6" s="35">
        <f t="shared" si="8"/>
        <v>56.13</v>
      </c>
      <c r="BV6" s="35">
        <f t="shared" si="8"/>
        <v>53.7</v>
      </c>
      <c r="BW6" s="35">
        <f t="shared" si="8"/>
        <v>61.54</v>
      </c>
      <c r="BX6" s="35">
        <f t="shared" si="8"/>
        <v>63.97</v>
      </c>
      <c r="BY6" s="35">
        <f t="shared" si="8"/>
        <v>71.84</v>
      </c>
      <c r="BZ6" s="35">
        <f t="shared" si="8"/>
        <v>73.36</v>
      </c>
      <c r="CA6" s="34" t="str">
        <f>IF(CA7="","",IF(CA7="-","【-】","【"&amp;SUBSTITUTE(TEXT(CA7,"#,##0.00"),"-","△")&amp;"】"))</f>
        <v>【75.29】</v>
      </c>
      <c r="CB6" s="35">
        <f>IF(CB7="",NA(),CB7)</f>
        <v>307.47000000000003</v>
      </c>
      <c r="CC6" s="35">
        <f t="shared" ref="CC6:CK6" si="9">IF(CC7="",NA(),CC7)</f>
        <v>361.84</v>
      </c>
      <c r="CD6" s="35">
        <f t="shared" si="9"/>
        <v>275.70999999999998</v>
      </c>
      <c r="CE6" s="35">
        <f t="shared" si="9"/>
        <v>366.7</v>
      </c>
      <c r="CF6" s="35">
        <f t="shared" si="9"/>
        <v>499.23</v>
      </c>
      <c r="CG6" s="35">
        <f t="shared" si="9"/>
        <v>300.35000000000002</v>
      </c>
      <c r="CH6" s="35">
        <f t="shared" si="9"/>
        <v>267.86</v>
      </c>
      <c r="CI6" s="35">
        <f t="shared" si="9"/>
        <v>256.82</v>
      </c>
      <c r="CJ6" s="35">
        <f t="shared" si="9"/>
        <v>228.47</v>
      </c>
      <c r="CK6" s="35">
        <f t="shared" si="9"/>
        <v>224.88</v>
      </c>
      <c r="CL6" s="34" t="str">
        <f>IF(CL7="","",IF(CL7="-","【-】","【"&amp;SUBSTITUTE(TEXT(CL7,"#,##0.00"),"-","△")&amp;"】"))</f>
        <v>【215.41】</v>
      </c>
      <c r="CM6" s="35">
        <f>IF(CM7="",NA(),CM7)</f>
        <v>38.96</v>
      </c>
      <c r="CN6" s="35">
        <f t="shared" ref="CN6:CV6" si="10">IF(CN7="",NA(),CN7)</f>
        <v>38.81</v>
      </c>
      <c r="CO6" s="35">
        <f t="shared" si="10"/>
        <v>37.76</v>
      </c>
      <c r="CP6" s="35">
        <f t="shared" si="10"/>
        <v>38.28</v>
      </c>
      <c r="CQ6" s="35">
        <f t="shared" si="10"/>
        <v>37.909999999999997</v>
      </c>
      <c r="CR6" s="35">
        <f t="shared" si="10"/>
        <v>37.72</v>
      </c>
      <c r="CS6" s="35">
        <f t="shared" si="10"/>
        <v>37.08</v>
      </c>
      <c r="CT6" s="35">
        <f t="shared" si="10"/>
        <v>37.46</v>
      </c>
      <c r="CU6" s="35">
        <f t="shared" si="10"/>
        <v>42.47</v>
      </c>
      <c r="CV6" s="35">
        <f t="shared" si="10"/>
        <v>42.4</v>
      </c>
      <c r="CW6" s="34" t="str">
        <f>IF(CW7="","",IF(CW7="-","【-】","【"&amp;SUBSTITUTE(TEXT(CW7,"#,##0.00"),"-","△")&amp;"】"))</f>
        <v>【42.90】</v>
      </c>
      <c r="CX6" s="35">
        <f>IF(CX7="",NA(),CX7)</f>
        <v>76.510000000000005</v>
      </c>
      <c r="CY6" s="35">
        <f t="shared" ref="CY6:DG6" si="11">IF(CY7="",NA(),CY7)</f>
        <v>77.45</v>
      </c>
      <c r="CZ6" s="35">
        <f t="shared" si="11"/>
        <v>77.05</v>
      </c>
      <c r="DA6" s="35">
        <f t="shared" si="11"/>
        <v>77.12</v>
      </c>
      <c r="DB6" s="35">
        <f t="shared" si="11"/>
        <v>76.63</v>
      </c>
      <c r="DC6" s="35">
        <f t="shared" si="11"/>
        <v>68.459999999999994</v>
      </c>
      <c r="DD6" s="35">
        <f t="shared" si="11"/>
        <v>67.22</v>
      </c>
      <c r="DE6" s="35">
        <f t="shared" si="11"/>
        <v>67.459999999999994</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0.36</v>
      </c>
      <c r="EN6" s="35">
        <f t="shared" si="14"/>
        <v>0.39</v>
      </c>
      <c r="EO6" s="34" t="str">
        <f>IF(EO7="","",IF(EO7="-","【-】","【"&amp;SUBSTITUTE(TEXT(EO7,"#,##0.00"),"-","△")&amp;"】"))</f>
        <v>【0.30】</v>
      </c>
    </row>
    <row r="7" spans="1:145" s="36" customFormat="1" x14ac:dyDescent="0.2">
      <c r="A7" s="28"/>
      <c r="B7" s="37">
        <v>2020</v>
      </c>
      <c r="C7" s="37">
        <v>244431</v>
      </c>
      <c r="D7" s="37">
        <v>47</v>
      </c>
      <c r="E7" s="37">
        <v>17</v>
      </c>
      <c r="F7" s="37">
        <v>4</v>
      </c>
      <c r="G7" s="37">
        <v>0</v>
      </c>
      <c r="H7" s="37" t="s">
        <v>98</v>
      </c>
      <c r="I7" s="37" t="s">
        <v>99</v>
      </c>
      <c r="J7" s="37" t="s">
        <v>100</v>
      </c>
      <c r="K7" s="37" t="s">
        <v>101</v>
      </c>
      <c r="L7" s="37" t="s">
        <v>102</v>
      </c>
      <c r="M7" s="37" t="s">
        <v>103</v>
      </c>
      <c r="N7" s="38" t="s">
        <v>104</v>
      </c>
      <c r="O7" s="38" t="s">
        <v>105</v>
      </c>
      <c r="P7" s="38">
        <v>19.149999999999999</v>
      </c>
      <c r="Q7" s="38">
        <v>83.76</v>
      </c>
      <c r="R7" s="38">
        <v>4400</v>
      </c>
      <c r="S7" s="38">
        <v>8956</v>
      </c>
      <c r="T7" s="38">
        <v>362.86</v>
      </c>
      <c r="U7" s="38">
        <v>24.68</v>
      </c>
      <c r="V7" s="38">
        <v>1703</v>
      </c>
      <c r="W7" s="38">
        <v>0.78</v>
      </c>
      <c r="X7" s="38">
        <v>2183.33</v>
      </c>
      <c r="Y7" s="38">
        <v>84.99</v>
      </c>
      <c r="Z7" s="38">
        <v>78.069999999999993</v>
      </c>
      <c r="AA7" s="38">
        <v>92.72</v>
      </c>
      <c r="AB7" s="38">
        <v>93.13</v>
      </c>
      <c r="AC7" s="38">
        <v>99.8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1223.96</v>
      </c>
      <c r="BM7" s="38">
        <v>1269.1500000000001</v>
      </c>
      <c r="BN7" s="38">
        <v>1206.79</v>
      </c>
      <c r="BO7" s="38">
        <v>1258.43</v>
      </c>
      <c r="BP7" s="38">
        <v>1260.21</v>
      </c>
      <c r="BQ7" s="38">
        <v>69.06</v>
      </c>
      <c r="BR7" s="38">
        <v>59.84</v>
      </c>
      <c r="BS7" s="38">
        <v>84.7</v>
      </c>
      <c r="BT7" s="38">
        <v>65.56</v>
      </c>
      <c r="BU7" s="38">
        <v>56.13</v>
      </c>
      <c r="BV7" s="38">
        <v>53.7</v>
      </c>
      <c r="BW7" s="38">
        <v>61.54</v>
      </c>
      <c r="BX7" s="38">
        <v>63.97</v>
      </c>
      <c r="BY7" s="38">
        <v>71.84</v>
      </c>
      <c r="BZ7" s="38">
        <v>73.36</v>
      </c>
      <c r="CA7" s="38">
        <v>75.290000000000006</v>
      </c>
      <c r="CB7" s="38">
        <v>307.47000000000003</v>
      </c>
      <c r="CC7" s="38">
        <v>361.84</v>
      </c>
      <c r="CD7" s="38">
        <v>275.70999999999998</v>
      </c>
      <c r="CE7" s="38">
        <v>366.7</v>
      </c>
      <c r="CF7" s="38">
        <v>499.23</v>
      </c>
      <c r="CG7" s="38">
        <v>300.35000000000002</v>
      </c>
      <c r="CH7" s="38">
        <v>267.86</v>
      </c>
      <c r="CI7" s="38">
        <v>256.82</v>
      </c>
      <c r="CJ7" s="38">
        <v>228.47</v>
      </c>
      <c r="CK7" s="38">
        <v>224.88</v>
      </c>
      <c r="CL7" s="38">
        <v>215.41</v>
      </c>
      <c r="CM7" s="38">
        <v>38.96</v>
      </c>
      <c r="CN7" s="38">
        <v>38.81</v>
      </c>
      <c r="CO7" s="38">
        <v>37.76</v>
      </c>
      <c r="CP7" s="38">
        <v>38.28</v>
      </c>
      <c r="CQ7" s="38">
        <v>37.909999999999997</v>
      </c>
      <c r="CR7" s="38">
        <v>37.72</v>
      </c>
      <c r="CS7" s="38">
        <v>37.08</v>
      </c>
      <c r="CT7" s="38">
        <v>37.46</v>
      </c>
      <c r="CU7" s="38">
        <v>42.47</v>
      </c>
      <c r="CV7" s="38">
        <v>42.4</v>
      </c>
      <c r="CW7" s="38">
        <v>42.9</v>
      </c>
      <c r="CX7" s="38">
        <v>76.510000000000005</v>
      </c>
      <c r="CY7" s="38">
        <v>77.45</v>
      </c>
      <c r="CZ7" s="38">
        <v>77.05</v>
      </c>
      <c r="DA7" s="38">
        <v>77.12</v>
      </c>
      <c r="DB7" s="38">
        <v>76.63</v>
      </c>
      <c r="DC7" s="38">
        <v>68.459999999999994</v>
      </c>
      <c r="DD7" s="38">
        <v>67.22</v>
      </c>
      <c r="DE7" s="38">
        <v>67.459999999999994</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2022-01-19T06:46:13Z</cp:lastPrinted>
  <dcterms:created xsi:type="dcterms:W3CDTF">2021-12-03T07:51:36Z</dcterms:created>
  <dcterms:modified xsi:type="dcterms:W3CDTF">2022-02-14T05:30:44Z</dcterms:modified>
  <cp:category/>
</cp:coreProperties>
</file>