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t-nishi\Desktop\総務課\経営比較分析表（R2決算）\【経営比較分析表】2020_244724_46_010\"/>
    </mc:Choice>
  </mc:AlternateContent>
  <xr:revisionPtr revIDLastSave="0" documentId="13_ncr:1_{4CAE5CFA-D18B-4F77-9C04-28FF5510D6ED}" xr6:coauthVersionLast="36" xr6:coauthVersionMax="36" xr10:uidLastSave="{00000000-0000-0000-0000-000000000000}"/>
  <workbookProtection workbookAlgorithmName="SHA-512" workbookHashValue="jmyHzUhmjHkjcG5ETEEXIIhif51XvtdqyZx5OcjFPwkI0pRxPtSJbRo7rf20CFaDhrRZtsdHoF+jvRTmoLv+Dw==" workbookSaltValue="kts7GWQAVfZ2TwNy3KLdhA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H85" i="4"/>
  <c r="E85" i="4"/>
  <c r="BB10" i="4"/>
  <c r="AT10" i="4"/>
  <c r="AL10" i="4"/>
  <c r="W10" i="4"/>
  <c r="AT8" i="4"/>
  <c r="AD8" i="4"/>
  <c r="W8" i="4"/>
  <c r="P8" i="4"/>
  <c r="B8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<sst xmlns="http://schemas.openxmlformats.org/spreadsheetml/2006/main" count="228" uniqueCount="113">
  <si>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</si>
  <si>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</si>
  <si>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</si>
  <si>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</si>
  <si>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</si>
  <si>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</si>
  <si>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</si>
  <si>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</si>
  <si>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</si>
  <si>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</si>
  <si>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</si>
  <si>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</si>
  <si>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</si>
  <si>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</si>
  <si>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</si>
  <si>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</si>
  <si>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</si>
  <si>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</si>
  <si>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</si>
  <si>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</si>
  <si>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</si>
  <si>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</si>
  <si>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</si>
  <si>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</si>
  <si>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</si>
  <si>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</si>
  <si>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</si>
  <si>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</si>
  <si>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</si>
  <si>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</si>
  <si>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</si>
  <si>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</si>
  <si>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</si>
  <si>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</si>
  <si>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</si>
  <si>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</si>
  <si>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</si>
  <si>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</si>
  <si>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</si>
  <si>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</si>
  <si>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</si>
  <si>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</si>
  <si>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</si>
  <si>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</si>
  <si>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</si>
  <si>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</si>
  <si>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</si>
  <si>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</si>
  <si>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</si>
  <si>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</si>
  <si>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</si>
  <si>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</si>
  <si>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</si>
  <si>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</si>
  <si>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</si>
  <si>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</si>
  <si>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</si>
  <si>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</si>
  <si>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</si>
  <si>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</si>
  <si>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</si>
  <si>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</si>
  <si>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</si>
  <si>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</si>
  <si>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</si>
  <si>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</si>
  <si>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</si>
  <si>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</si>
  <si>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</si>
  <si>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</si>
  <si>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</si>
  <si>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</si>
  <si>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</si>
  <si>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</si>
  <si>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</si>
  <si>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</si>
  <si>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</si>
  <si>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</si>
  <si>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</si>
  <si>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</si>
  <si>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</si>
  <si>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</si>
  <si>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</si>
  <si>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</si>
  <si>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</si>
  <si>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</si>
  <si>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</si>
  <si>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</si>
  <si>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</si>
  <si>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</si>
  <si>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</si>
  <si>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</si>
  <si>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</si>
  <si>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南伊勢町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</si>
  <si>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</si>
  <si>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</si>
  <si>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</si>
  <si>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</si>
  <si>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</si>
  <si>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</si>
  <si>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</si>
  <si>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</si>
  <si>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</si>
  <si>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</si>
  <si>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</si>
  <si>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</si>
  <si>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</si>
  <si>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</si>
  <si>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</si>
  <si>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</si>
  <si>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管路の更新率は、類似団体平均値を大きく下回っており、また管路経年比率については、平均値を大きく上回っていることから、計画的な更新を進めなければならない。</t>
    <rPh sb="1" eb="3">
      <t>カンロ</t>
    </rPh>
    <rPh sb="4" eb="6">
      <t>コウシン</t>
    </rPh>
    <rPh sb="6" eb="7">
      <t>リツ</t>
    </rPh>
    <rPh sb="9" eb="11">
      <t>ルイジ</t>
    </rPh>
    <rPh sb="11" eb="13">
      <t>ダンタイ</t>
    </rPh>
    <rPh sb="13" eb="16">
      <t>ヘイキンチ</t>
    </rPh>
    <rPh sb="17" eb="18">
      <t>オオ</t>
    </rPh>
    <rPh sb="20" eb="22">
      <t>シタマワ</t>
    </rPh>
    <rPh sb="29" eb="31">
      <t>カンロ</t>
    </rPh>
    <rPh sb="31" eb="33">
      <t>ケイネン</t>
    </rPh>
    <rPh sb="33" eb="35">
      <t>ヒリツ</t>
    </rPh>
    <rPh sb="41" eb="44">
      <t>ヘイキンチ</t>
    </rPh>
    <rPh sb="45" eb="46">
      <t>オオ</t>
    </rPh>
    <rPh sb="48" eb="50">
      <t>ウワマワ</t>
    </rPh>
    <rPh sb="59" eb="62">
      <t>ケイカクテキ</t>
    </rPh>
    <rPh sb="63" eb="65">
      <t>コウシン</t>
    </rPh>
    <rPh sb="66" eb="67">
      <t>スス</t>
    </rPh>
    <phoneticPr fontId="4"/>
  </si>
  <si>
    <t>　今後も人口減少が続き、給水収益の減少が想定される中、施設の更新は急務であり、水道料金の適正化や施設のダウンサイジングなどについて、十分に検討し進めていく必要がある。</t>
    <rPh sb="1" eb="3">
      <t>コンゴ</t>
    </rPh>
    <rPh sb="4" eb="6">
      <t>ジンコウ</t>
    </rPh>
    <rPh sb="6" eb="8">
      <t>ゲンショウ</t>
    </rPh>
    <rPh sb="9" eb="10">
      <t>ツヅ</t>
    </rPh>
    <rPh sb="12" eb="14">
      <t>キュウスイ</t>
    </rPh>
    <rPh sb="14" eb="16">
      <t>シュウエキ</t>
    </rPh>
    <rPh sb="17" eb="19">
      <t>ゲンショウ</t>
    </rPh>
    <rPh sb="20" eb="22">
      <t>ソウテイ</t>
    </rPh>
    <rPh sb="25" eb="26">
      <t>ナカ</t>
    </rPh>
    <rPh sb="27" eb="29">
      <t>シセツ</t>
    </rPh>
    <rPh sb="30" eb="32">
      <t>コウシン</t>
    </rPh>
    <rPh sb="33" eb="35">
      <t>キュウム</t>
    </rPh>
    <rPh sb="39" eb="41">
      <t>スイドウ</t>
    </rPh>
    <rPh sb="41" eb="43">
      <t>リョウキン</t>
    </rPh>
    <rPh sb="44" eb="47">
      <t>テキセイカ</t>
    </rPh>
    <rPh sb="48" eb="50">
      <t>シセツ</t>
    </rPh>
    <rPh sb="66" eb="68">
      <t>ジュウブン</t>
    </rPh>
    <rPh sb="69" eb="71">
      <t>ケントウ</t>
    </rPh>
    <rPh sb="72" eb="73">
      <t>スス</t>
    </rPh>
    <rPh sb="77" eb="79">
      <t>ヒツヨウ</t>
    </rPh>
    <phoneticPr fontId="4"/>
  </si>
  <si>
    <t>　毎年、経常収支比率が類似団体平均値より低く、経常収益が低い状況が続いている。そのため、要因の一つとなる有収率向上に向けた、老朽管の更新は急務である。
　現在は、経営の健全化を図るため、段階的に水道料金の改定を行っている。（令和３年度改定）</t>
    <rPh sb="1" eb="3">
      <t>マイネン</t>
    </rPh>
    <rPh sb="4" eb="6">
      <t>ケイジョウ</t>
    </rPh>
    <rPh sb="6" eb="8">
      <t>シュウシ</t>
    </rPh>
    <rPh sb="8" eb="10">
      <t>ヒリツ</t>
    </rPh>
    <rPh sb="11" eb="13">
      <t>ルイジ</t>
    </rPh>
    <rPh sb="13" eb="15">
      <t>ダンタイ</t>
    </rPh>
    <rPh sb="15" eb="18">
      <t>ヘイキンチ</t>
    </rPh>
    <rPh sb="20" eb="21">
      <t>ヒク</t>
    </rPh>
    <rPh sb="23" eb="25">
      <t>ケイジョウ</t>
    </rPh>
    <rPh sb="25" eb="27">
      <t>シュウエキ</t>
    </rPh>
    <rPh sb="28" eb="29">
      <t>ヒク</t>
    </rPh>
    <rPh sb="30" eb="32">
      <t>ジョウキョウ</t>
    </rPh>
    <rPh sb="33" eb="34">
      <t>ツヅ</t>
    </rPh>
    <rPh sb="44" eb="46">
      <t>ヨウイン</t>
    </rPh>
    <rPh sb="47" eb="48">
      <t>ヒト</t>
    </rPh>
    <rPh sb="52" eb="55">
      <t>ユウシュウリツ</t>
    </rPh>
    <rPh sb="55" eb="57">
      <t>コウジョウ</t>
    </rPh>
    <rPh sb="58" eb="59">
      <t>ム</t>
    </rPh>
    <rPh sb="62" eb="64">
      <t>ロウキュウ</t>
    </rPh>
    <rPh sb="64" eb="65">
      <t>カン</t>
    </rPh>
    <rPh sb="66" eb="68">
      <t>コウシン</t>
    </rPh>
    <rPh sb="69" eb="71">
      <t>キュウム</t>
    </rPh>
    <rPh sb="82" eb="84">
      <t>ケイエイ</t>
    </rPh>
    <rPh sb="85" eb="88">
      <t>ケンゼンカ</t>
    </rPh>
    <rPh sb="89" eb="90">
      <t>ハカ</t>
    </rPh>
    <rPh sb="94" eb="97">
      <t>ダンカイテキ</t>
    </rPh>
    <rPh sb="98" eb="100">
      <t>スイドウ</t>
    </rPh>
    <rPh sb="100" eb="102">
      <t>リョウキン</t>
    </rPh>
    <rPh sb="103" eb="105">
      <t>カイテイ</t>
    </rPh>
    <rPh sb="106" eb="107">
      <t>オコナ</t>
    </rPh>
    <rPh sb="112" eb="114">
      <t>レイワ</t>
    </rPh>
    <rPh sb="115" eb="117">
      <t>ネンド</t>
    </rPh>
    <rPh sb="117" eb="119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</si>
</sst>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3.19</c:v>
                </c:pt>
                <c:pt idx="2">
                  <c:v>0.04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4-49D8-8298-EC4B72FAD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0.39</c:v>
                </c:pt>
                <c:pt idx="2">
                  <c:v>0.43</c:v>
                </c:pt>
                <c:pt idx="3">
                  <c:v>0.42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4-49D8-8298-EC4B72FAD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76.97</c:v>
                </c:pt>
                <c:pt idx="2">
                  <c:v>78.09</c:v>
                </c:pt>
                <c:pt idx="3">
                  <c:v>70.08</c:v>
                </c:pt>
                <c:pt idx="4">
                  <c:v>70.56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3-4365-A290-FABF46657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55.88</c:v>
                </c:pt>
                <c:pt idx="2">
                  <c:v>55.22</c:v>
                </c:pt>
                <c:pt idx="3">
                  <c:v>54.05</c:v>
                </c:pt>
                <c:pt idx="4">
                  <c:v>54.43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3-4365-A290-FABF46657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67.25</c:v>
                </c:pt>
                <c:pt idx="1">
                  <c:v>66.55</c:v>
                </c:pt>
                <c:pt idx="2">
                  <c:v>64.430000000000007</c:v>
                </c:pt>
                <c:pt idx="3">
                  <c:v>67.13</c:v>
                </c:pt>
                <c:pt idx="4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8-44A4-878D-2C5B29023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80.989999999999995</c:v>
                </c:pt>
                <c:pt idx="2">
                  <c:v>80.930000000000007</c:v>
                </c:pt>
                <c:pt idx="3">
                  <c:v>80.510000000000005</c:v>
                </c:pt>
                <c:pt idx="4">
                  <c:v>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8-44A4-878D-2C5B29023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102.25</c:v>
                </c:pt>
                <c:pt idx="1">
                  <c:v>93.86</c:v>
                </c:pt>
                <c:pt idx="2">
                  <c:v>97.48</c:v>
                </c:pt>
                <c:pt idx="3">
                  <c:v>102.66</c:v>
                </c:pt>
                <c:pt idx="4">
                  <c:v>102.68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E1C-AD28-0D76F1662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110.02</c:v>
                </c:pt>
                <c:pt idx="2">
                  <c:v>108.76</c:v>
                </c:pt>
                <c:pt idx="3">
                  <c:v>108.46</c:v>
                </c:pt>
                <c:pt idx="4">
                  <c:v>109.02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3-4E1C-AD28-0D76F1662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50.3</c:v>
                </c:pt>
                <c:pt idx="1">
                  <c:v>44.2</c:v>
                </c:pt>
                <c:pt idx="2">
                  <c:v>45.05</c:v>
                </c:pt>
                <c:pt idx="3">
                  <c:v>46.88</c:v>
                </c:pt>
                <c:pt idx="4">
                  <c:v>48.64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4-46D2-A31F-A2AA6105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46.61</c:v>
                </c:pt>
                <c:pt idx="2">
                  <c:v>47.97</c:v>
                </c:pt>
                <c:pt idx="3">
                  <c:v>49.12</c:v>
                </c:pt>
                <c:pt idx="4">
                  <c:v>49.39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4-46D2-A31F-A2AA6105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46.64</c:v>
                </c:pt>
                <c:pt idx="1">
                  <c:v>30.94</c:v>
                </c:pt>
                <c:pt idx="2">
                  <c:v>30.79</c:v>
                </c:pt>
                <c:pt idx="3">
                  <c:v>30.63</c:v>
                </c:pt>
                <c:pt idx="4">
                  <c:v>30.96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F-4074-A129-45245078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10.84</c:v>
                </c:pt>
                <c:pt idx="2">
                  <c:v>15.33</c:v>
                </c:pt>
                <c:pt idx="3">
                  <c:v>16.760000000000002</c:v>
                </c:pt>
                <c:pt idx="4">
                  <c:v>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F-4074-A129-45245078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2.96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2-493D-8CC4-515A76294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7.31</c:v>
                </c:pt>
                <c:pt idx="2">
                  <c:v>7.48</c:v>
                </c:pt>
                <c:pt idx="3">
                  <c:v>11.94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2-493D-8CC4-515A76294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306.33999999999997</c:v>
                </c:pt>
                <c:pt idx="1">
                  <c:v>119.46</c:v>
                </c:pt>
                <c:pt idx="2">
                  <c:v>130.65</c:v>
                </c:pt>
                <c:pt idx="3">
                  <c:v>124.52</c:v>
                </c:pt>
                <c:pt idx="4">
                  <c:v>145.74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1-4C8D-80D1-C7809E679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355.27</c:v>
                </c:pt>
                <c:pt idx="2">
                  <c:v>359.7</c:v>
                </c:pt>
                <c:pt idx="3">
                  <c:v>362.93</c:v>
                </c:pt>
                <c:pt idx="4">
                  <c:v>371.81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1-4C8D-80D1-C7809E679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353.38</c:v>
                </c:pt>
                <c:pt idx="1">
                  <c:v>769.43</c:v>
                </c:pt>
                <c:pt idx="2">
                  <c:v>813.3</c:v>
                </c:pt>
                <c:pt idx="3">
                  <c:v>642.05999999999995</c:v>
                </c:pt>
                <c:pt idx="4">
                  <c:v>833.98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2-4D53-8D91-BAC71ABB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458.27</c:v>
                </c:pt>
                <c:pt idx="2">
                  <c:v>447.01</c:v>
                </c:pt>
                <c:pt idx="3">
                  <c:v>439.05</c:v>
                </c:pt>
                <c:pt idx="4">
                  <c:v>465.85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2-4D53-8D91-BAC71ABB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77.58</c:v>
                </c:pt>
                <c:pt idx="2">
                  <c:v>74.930000000000007</c:v>
                </c:pt>
                <c:pt idx="3">
                  <c:v>90.01</c:v>
                </c:pt>
                <c:pt idx="4">
                  <c:v>62.65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5-4151-BD17-B20F7550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96.77</c:v>
                </c:pt>
                <c:pt idx="2">
                  <c:v>95.81</c:v>
                </c:pt>
                <c:pt idx="3">
                  <c:v>95.26</c:v>
                </c:pt>
                <c:pt idx="4">
                  <c:v>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5-4151-BD17-B20F7550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194.14</c:v>
                </c:pt>
                <c:pt idx="1">
                  <c:v>179.37</c:v>
                </c:pt>
                <c:pt idx="2">
                  <c:v>185.27</c:v>
                </c:pt>
                <c:pt idx="3">
                  <c:v>195.52</c:v>
                </c:pt>
                <c:pt idx="4">
                  <c:v>200.76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D-472E-BDC5-8C8BFD5D6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187.18</c:v>
                </c:pt>
                <c:pt idx="2">
                  <c:v>189.58</c:v>
                </c:pt>
                <c:pt idx="3">
                  <c:v>192.82</c:v>
                </c:pt>
                <c:pt idx="4">
                  <c:v>192.98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D-472E-BDC5-8C8BFD5D6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K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三重県　南伊勢町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11985</v>
      </c>
      <c r="AM8" s="71"/>
      <c r="AN8" s="71"/>
      <c r="AO8" s="71"/>
      <c r="AP8" s="71"/>
      <c r="AQ8" s="71"/>
      <c r="AR8" s="71"/>
      <c r="AS8" s="71"/>
      <c r="AT8" s="67">
        <f>データ!$S$6</f>
        <v>241.89</v>
      </c>
      <c r="AU8" s="68"/>
      <c r="AV8" s="68"/>
      <c r="AW8" s="68"/>
      <c r="AX8" s="68"/>
      <c r="AY8" s="68"/>
      <c r="AZ8" s="68"/>
      <c r="BA8" s="68"/>
      <c r="BB8" s="70">
        <f>データ!$T$6</f>
        <v>49.55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61.39</v>
      </c>
      <c r="J10" s="68"/>
      <c r="K10" s="68"/>
      <c r="L10" s="68"/>
      <c r="M10" s="68"/>
      <c r="N10" s="68"/>
      <c r="O10" s="69"/>
      <c r="P10" s="70">
        <f>データ!$P$6</f>
        <v>99.92</v>
      </c>
      <c r="Q10" s="70"/>
      <c r="R10" s="70"/>
      <c r="S10" s="70"/>
      <c r="T10" s="70"/>
      <c r="U10" s="70"/>
      <c r="V10" s="70"/>
      <c r="W10" s="71">
        <f>データ!$Q$6</f>
        <v>2830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11860</v>
      </c>
      <c r="AM10" s="71"/>
      <c r="AN10" s="71"/>
      <c r="AO10" s="71"/>
      <c r="AP10" s="71"/>
      <c r="AQ10" s="71"/>
      <c r="AR10" s="71"/>
      <c r="AS10" s="71"/>
      <c r="AT10" s="67">
        <f>データ!$V$6</f>
        <v>65.239999999999995</v>
      </c>
      <c r="AU10" s="68"/>
      <c r="AV10" s="68"/>
      <c r="AW10" s="68"/>
      <c r="AX10" s="68"/>
      <c r="AY10" s="68"/>
      <c r="AZ10" s="68"/>
      <c r="BA10" s="68"/>
      <c r="BB10" s="70">
        <f>データ!$W$6</f>
        <v>181.79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FImR/EX5Hca1gMRouAlIXNTNIBmZwHziYDIMIaH+6LgYkG67QxDTrl+XSyM7b8ZeGRnbgZZTgH0mNNrZ0pLOFw==" saltValue="kje8ilIZ9Aoy+jZ+kMNWI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244724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南伊勢町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61.39</v>
      </c>
      <c r="P6" s="35">
        <f t="shared" si="3"/>
        <v>99.92</v>
      </c>
      <c r="Q6" s="35">
        <f t="shared" si="3"/>
        <v>2830</v>
      </c>
      <c r="R6" s="35">
        <f t="shared" si="3"/>
        <v>11985</v>
      </c>
      <c r="S6" s="35">
        <f t="shared" si="3"/>
        <v>241.89</v>
      </c>
      <c r="T6" s="35">
        <f t="shared" si="3"/>
        <v>49.55</v>
      </c>
      <c r="U6" s="35">
        <f t="shared" si="3"/>
        <v>11860</v>
      </c>
      <c r="V6" s="35">
        <f t="shared" si="3"/>
        <v>65.239999999999995</v>
      </c>
      <c r="W6" s="35">
        <f t="shared" si="3"/>
        <v>181.79</v>
      </c>
      <c r="X6" s="36">
        <f>IF(X7="",NA(),X7)</f>
        <v>102.25</v>
      </c>
      <c r="Y6" s="36">
        <f t="shared" ref="Y6:AG6" si="4">IF(Y7="",NA(),Y7)</f>
        <v>93.86</v>
      </c>
      <c r="Z6" s="36">
        <f t="shared" si="4"/>
        <v>97.48</v>
      </c>
      <c r="AA6" s="36">
        <f t="shared" si="4"/>
        <v>102.66</v>
      </c>
      <c r="AB6" s="36">
        <f t="shared" si="4"/>
        <v>102.68</v>
      </c>
      <c r="AC6" s="36">
        <f t="shared" si="4"/>
        <v>107.95</v>
      </c>
      <c r="AD6" s="36">
        <f t="shared" si="4"/>
        <v>110.02</v>
      </c>
      <c r="AE6" s="36">
        <f t="shared" si="4"/>
        <v>108.76</v>
      </c>
      <c r="AF6" s="36">
        <f t="shared" si="4"/>
        <v>108.46</v>
      </c>
      <c r="AG6" s="36">
        <f t="shared" si="4"/>
        <v>109.02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6">
        <f t="shared" si="5"/>
        <v>2.96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7.31</v>
      </c>
      <c r="AP6" s="36">
        <f t="shared" si="5"/>
        <v>7.48</v>
      </c>
      <c r="AQ6" s="36">
        <f t="shared" si="5"/>
        <v>11.94</v>
      </c>
      <c r="AR6" s="36">
        <f t="shared" si="5"/>
        <v>11</v>
      </c>
      <c r="AS6" s="35" t="str">
        <f>IF(AS7="","",IF(AS7="-","【-】","【"&amp;SUBSTITUTE(TEXT(AS7,"#,##0.00"),"-","△")&amp;"】"))</f>
        <v>【1.15】</v>
      </c>
      <c r="AT6" s="36">
        <f>IF(AT7="",NA(),AT7)</f>
        <v>306.33999999999997</v>
      </c>
      <c r="AU6" s="36">
        <f t="shared" ref="AU6:BC6" si="6">IF(AU7="",NA(),AU7)</f>
        <v>119.46</v>
      </c>
      <c r="AV6" s="36">
        <f t="shared" si="6"/>
        <v>130.65</v>
      </c>
      <c r="AW6" s="36">
        <f t="shared" si="6"/>
        <v>124.52</v>
      </c>
      <c r="AX6" s="36">
        <f t="shared" si="6"/>
        <v>145.74</v>
      </c>
      <c r="AY6" s="36">
        <f t="shared" si="6"/>
        <v>371.89</v>
      </c>
      <c r="AZ6" s="36">
        <f t="shared" si="6"/>
        <v>355.27</v>
      </c>
      <c r="BA6" s="36">
        <f t="shared" si="6"/>
        <v>359.7</v>
      </c>
      <c r="BB6" s="36">
        <f t="shared" si="6"/>
        <v>362.93</v>
      </c>
      <c r="BC6" s="36">
        <f t="shared" si="6"/>
        <v>371.81</v>
      </c>
      <c r="BD6" s="35" t="str">
        <f>IF(BD7="","",IF(BD7="-","【-】","【"&amp;SUBSTITUTE(TEXT(BD7,"#,##0.00"),"-","△")&amp;"】"))</f>
        <v>【260.31】</v>
      </c>
      <c r="BE6" s="36">
        <f>IF(BE7="",NA(),BE7)</f>
        <v>353.38</v>
      </c>
      <c r="BF6" s="36">
        <f t="shared" ref="BF6:BN6" si="7">IF(BF7="",NA(),BF7)</f>
        <v>769.43</v>
      </c>
      <c r="BG6" s="36">
        <f t="shared" si="7"/>
        <v>813.3</v>
      </c>
      <c r="BH6" s="36">
        <f t="shared" si="7"/>
        <v>642.05999999999995</v>
      </c>
      <c r="BI6" s="36">
        <f t="shared" si="7"/>
        <v>833.98</v>
      </c>
      <c r="BJ6" s="36">
        <f t="shared" si="7"/>
        <v>483.11</v>
      </c>
      <c r="BK6" s="36">
        <f t="shared" si="7"/>
        <v>458.27</v>
      </c>
      <c r="BL6" s="36">
        <f t="shared" si="7"/>
        <v>447.01</v>
      </c>
      <c r="BM6" s="36">
        <f t="shared" si="7"/>
        <v>439.05</v>
      </c>
      <c r="BN6" s="36">
        <f t="shared" si="7"/>
        <v>465.85</v>
      </c>
      <c r="BO6" s="35" t="str">
        <f>IF(BO7="","",IF(BO7="-","【-】","【"&amp;SUBSTITUTE(TEXT(BO7,"#,##0.00"),"-","△")&amp;"】"))</f>
        <v>【275.67】</v>
      </c>
      <c r="BP6" s="36">
        <f>IF(BP7="",NA(),BP7)</f>
        <v>102.13</v>
      </c>
      <c r="BQ6" s="36">
        <f t="shared" ref="BQ6:BY6" si="8">IF(BQ7="",NA(),BQ7)</f>
        <v>77.58</v>
      </c>
      <c r="BR6" s="36">
        <f t="shared" si="8"/>
        <v>74.930000000000007</v>
      </c>
      <c r="BS6" s="36">
        <f t="shared" si="8"/>
        <v>90.01</v>
      </c>
      <c r="BT6" s="36">
        <f t="shared" si="8"/>
        <v>62.65</v>
      </c>
      <c r="BU6" s="36">
        <f t="shared" si="8"/>
        <v>93.28</v>
      </c>
      <c r="BV6" s="36">
        <f t="shared" si="8"/>
        <v>96.77</v>
      </c>
      <c r="BW6" s="36">
        <f t="shared" si="8"/>
        <v>95.81</v>
      </c>
      <c r="BX6" s="36">
        <f t="shared" si="8"/>
        <v>95.26</v>
      </c>
      <c r="BY6" s="36">
        <f t="shared" si="8"/>
        <v>92.39</v>
      </c>
      <c r="BZ6" s="35" t="str">
        <f>IF(BZ7="","",IF(BZ7="-","【-】","【"&amp;SUBSTITUTE(TEXT(BZ7,"#,##0.00"),"-","△")&amp;"】"))</f>
        <v>【100.05】</v>
      </c>
      <c r="CA6" s="36">
        <f>IF(CA7="",NA(),CA7)</f>
        <v>194.14</v>
      </c>
      <c r="CB6" s="36">
        <f t="shared" ref="CB6:CJ6" si="9">IF(CB7="",NA(),CB7)</f>
        <v>179.37</v>
      </c>
      <c r="CC6" s="36">
        <f t="shared" si="9"/>
        <v>185.27</v>
      </c>
      <c r="CD6" s="36">
        <f t="shared" si="9"/>
        <v>195.52</v>
      </c>
      <c r="CE6" s="36">
        <f t="shared" si="9"/>
        <v>200.76</v>
      </c>
      <c r="CF6" s="36">
        <f t="shared" si="9"/>
        <v>208.29</v>
      </c>
      <c r="CG6" s="36">
        <f t="shared" si="9"/>
        <v>187.18</v>
      </c>
      <c r="CH6" s="36">
        <f t="shared" si="9"/>
        <v>189.58</v>
      </c>
      <c r="CI6" s="36">
        <f t="shared" si="9"/>
        <v>192.82</v>
      </c>
      <c r="CJ6" s="36">
        <f t="shared" si="9"/>
        <v>192.98</v>
      </c>
      <c r="CK6" s="35" t="str">
        <f>IF(CK7="","",IF(CK7="-","【-】","【"&amp;SUBSTITUTE(TEXT(CK7,"#,##0.00"),"-","△")&amp;"】"))</f>
        <v>【166.40】</v>
      </c>
      <c r="CL6" s="36">
        <f>IF(CL7="",NA(),CL7)</f>
        <v>74.53</v>
      </c>
      <c r="CM6" s="36">
        <f t="shared" ref="CM6:CU6" si="10">IF(CM7="",NA(),CM7)</f>
        <v>76.97</v>
      </c>
      <c r="CN6" s="36">
        <f t="shared" si="10"/>
        <v>78.09</v>
      </c>
      <c r="CO6" s="36">
        <f t="shared" si="10"/>
        <v>70.08</v>
      </c>
      <c r="CP6" s="36">
        <f t="shared" si="10"/>
        <v>70.56</v>
      </c>
      <c r="CQ6" s="36">
        <f t="shared" si="10"/>
        <v>49.32</v>
      </c>
      <c r="CR6" s="36">
        <f t="shared" si="10"/>
        <v>55.88</v>
      </c>
      <c r="CS6" s="36">
        <f t="shared" si="10"/>
        <v>55.22</v>
      </c>
      <c r="CT6" s="36">
        <f t="shared" si="10"/>
        <v>54.05</v>
      </c>
      <c r="CU6" s="36">
        <f t="shared" si="10"/>
        <v>54.43</v>
      </c>
      <c r="CV6" s="35" t="str">
        <f>IF(CV7="","",IF(CV7="-","【-】","【"&amp;SUBSTITUTE(TEXT(CV7,"#,##0.00"),"-","△")&amp;"】"))</f>
        <v>【60.69】</v>
      </c>
      <c r="CW6" s="36">
        <f>IF(CW7="",NA(),CW7)</f>
        <v>67.25</v>
      </c>
      <c r="CX6" s="36">
        <f t="shared" ref="CX6:DF6" si="11">IF(CX7="",NA(),CX7)</f>
        <v>66.55</v>
      </c>
      <c r="CY6" s="36">
        <f t="shared" si="11"/>
        <v>64.430000000000007</v>
      </c>
      <c r="CZ6" s="36">
        <f t="shared" si="11"/>
        <v>67.13</v>
      </c>
      <c r="DA6" s="36">
        <f t="shared" si="11"/>
        <v>67.3</v>
      </c>
      <c r="DB6" s="36">
        <f t="shared" si="11"/>
        <v>79.34</v>
      </c>
      <c r="DC6" s="36">
        <f t="shared" si="11"/>
        <v>80.989999999999995</v>
      </c>
      <c r="DD6" s="36">
        <f t="shared" si="11"/>
        <v>80.930000000000007</v>
      </c>
      <c r="DE6" s="36">
        <f t="shared" si="11"/>
        <v>80.510000000000005</v>
      </c>
      <c r="DF6" s="36">
        <f t="shared" si="11"/>
        <v>79.44</v>
      </c>
      <c r="DG6" s="35" t="str">
        <f>IF(DG7="","",IF(DG7="-","【-】","【"&amp;SUBSTITUTE(TEXT(DG7,"#,##0.00"),"-","△")&amp;"】"))</f>
        <v>【89.82】</v>
      </c>
      <c r="DH6" s="36">
        <f>IF(DH7="",NA(),DH7)</f>
        <v>50.3</v>
      </c>
      <c r="DI6" s="36">
        <f t="shared" ref="DI6:DQ6" si="12">IF(DI7="",NA(),DI7)</f>
        <v>44.2</v>
      </c>
      <c r="DJ6" s="36">
        <f t="shared" si="12"/>
        <v>45.05</v>
      </c>
      <c r="DK6" s="36">
        <f t="shared" si="12"/>
        <v>46.88</v>
      </c>
      <c r="DL6" s="36">
        <f t="shared" si="12"/>
        <v>48.64</v>
      </c>
      <c r="DM6" s="36">
        <f t="shared" si="12"/>
        <v>48.3</v>
      </c>
      <c r="DN6" s="36">
        <f t="shared" si="12"/>
        <v>46.61</v>
      </c>
      <c r="DO6" s="36">
        <f t="shared" si="12"/>
        <v>47.97</v>
      </c>
      <c r="DP6" s="36">
        <f t="shared" si="12"/>
        <v>49.12</v>
      </c>
      <c r="DQ6" s="36">
        <f t="shared" si="12"/>
        <v>49.39</v>
      </c>
      <c r="DR6" s="35" t="str">
        <f>IF(DR7="","",IF(DR7="-","【-】","【"&amp;SUBSTITUTE(TEXT(DR7,"#,##0.00"),"-","△")&amp;"】"))</f>
        <v>【50.19】</v>
      </c>
      <c r="DS6" s="36">
        <f>IF(DS7="",NA(),DS7)</f>
        <v>46.64</v>
      </c>
      <c r="DT6" s="36">
        <f t="shared" ref="DT6:EB6" si="13">IF(DT7="",NA(),DT7)</f>
        <v>30.94</v>
      </c>
      <c r="DU6" s="36">
        <f t="shared" si="13"/>
        <v>30.79</v>
      </c>
      <c r="DV6" s="36">
        <f t="shared" si="13"/>
        <v>30.63</v>
      </c>
      <c r="DW6" s="36">
        <f t="shared" si="13"/>
        <v>30.96</v>
      </c>
      <c r="DX6" s="36">
        <f t="shared" si="13"/>
        <v>12.43</v>
      </c>
      <c r="DY6" s="36">
        <f t="shared" si="13"/>
        <v>10.84</v>
      </c>
      <c r="DZ6" s="36">
        <f t="shared" si="13"/>
        <v>15.33</v>
      </c>
      <c r="EA6" s="36">
        <f t="shared" si="13"/>
        <v>16.760000000000002</v>
      </c>
      <c r="EB6" s="36">
        <f t="shared" si="13"/>
        <v>18.57</v>
      </c>
      <c r="EC6" s="35" t="str">
        <f>IF(EC7="","",IF(EC7="-","【-】","【"&amp;SUBSTITUTE(TEXT(EC7,"#,##0.00"),"-","△")&amp;"】"))</f>
        <v>【20.63】</v>
      </c>
      <c r="ED6" s="36">
        <f>IF(ED7="",NA(),ED7)</f>
        <v>0.61</v>
      </c>
      <c r="EE6" s="36">
        <f t="shared" ref="EE6:EM6" si="14">IF(EE7="",NA(),EE7)</f>
        <v>3.19</v>
      </c>
      <c r="EF6" s="36">
        <f t="shared" si="14"/>
        <v>0.04</v>
      </c>
      <c r="EG6" s="36">
        <f t="shared" si="14"/>
        <v>0.08</v>
      </c>
      <c r="EH6" s="35">
        <f t="shared" si="14"/>
        <v>0</v>
      </c>
      <c r="EI6" s="36">
        <f t="shared" si="14"/>
        <v>0.46</v>
      </c>
      <c r="EJ6" s="36">
        <f t="shared" si="14"/>
        <v>0.39</v>
      </c>
      <c r="EK6" s="36">
        <f t="shared" si="14"/>
        <v>0.43</v>
      </c>
      <c r="EL6" s="36">
        <f t="shared" si="14"/>
        <v>0.42</v>
      </c>
      <c r="EM6" s="36">
        <f t="shared" si="14"/>
        <v>0.44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244724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61.39</v>
      </c>
      <c r="P7" s="39">
        <v>99.92</v>
      </c>
      <c r="Q7" s="39">
        <v>2830</v>
      </c>
      <c r="R7" s="39">
        <v>11985</v>
      </c>
      <c r="S7" s="39">
        <v>241.89</v>
      </c>
      <c r="T7" s="39">
        <v>49.55</v>
      </c>
      <c r="U7" s="39">
        <v>11860</v>
      </c>
      <c r="V7" s="39">
        <v>65.239999999999995</v>
      </c>
      <c r="W7" s="39">
        <v>181.79</v>
      </c>
      <c r="X7" s="39">
        <v>102.25</v>
      </c>
      <c r="Y7" s="39">
        <v>93.86</v>
      </c>
      <c r="Z7" s="39">
        <v>97.48</v>
      </c>
      <c r="AA7" s="39">
        <v>102.66</v>
      </c>
      <c r="AB7" s="39">
        <v>102.68</v>
      </c>
      <c r="AC7" s="39">
        <v>107.95</v>
      </c>
      <c r="AD7" s="39">
        <v>110.02</v>
      </c>
      <c r="AE7" s="39">
        <v>108.76</v>
      </c>
      <c r="AF7" s="39">
        <v>108.46</v>
      </c>
      <c r="AG7" s="39">
        <v>109.02</v>
      </c>
      <c r="AH7" s="39">
        <v>110.27</v>
      </c>
      <c r="AI7" s="39">
        <v>0</v>
      </c>
      <c r="AJ7" s="39">
        <v>0</v>
      </c>
      <c r="AK7" s="39">
        <v>2.96</v>
      </c>
      <c r="AL7" s="39">
        <v>0</v>
      </c>
      <c r="AM7" s="39">
        <v>0</v>
      </c>
      <c r="AN7" s="39">
        <v>12.44</v>
      </c>
      <c r="AO7" s="39">
        <v>7.31</v>
      </c>
      <c r="AP7" s="39">
        <v>7.48</v>
      </c>
      <c r="AQ7" s="39">
        <v>11.94</v>
      </c>
      <c r="AR7" s="39">
        <v>11</v>
      </c>
      <c r="AS7" s="39">
        <v>1.1499999999999999</v>
      </c>
      <c r="AT7" s="39">
        <v>306.33999999999997</v>
      </c>
      <c r="AU7" s="39">
        <v>119.46</v>
      </c>
      <c r="AV7" s="39">
        <v>130.65</v>
      </c>
      <c r="AW7" s="39">
        <v>124.52</v>
      </c>
      <c r="AX7" s="39">
        <v>145.74</v>
      </c>
      <c r="AY7" s="39">
        <v>371.89</v>
      </c>
      <c r="AZ7" s="39">
        <v>355.27</v>
      </c>
      <c r="BA7" s="39">
        <v>359.7</v>
      </c>
      <c r="BB7" s="39">
        <v>362.93</v>
      </c>
      <c r="BC7" s="39">
        <v>371.81</v>
      </c>
      <c r="BD7" s="39">
        <v>260.31</v>
      </c>
      <c r="BE7" s="39">
        <v>353.38</v>
      </c>
      <c r="BF7" s="39">
        <v>769.43</v>
      </c>
      <c r="BG7" s="39">
        <v>813.3</v>
      </c>
      <c r="BH7" s="39">
        <v>642.05999999999995</v>
      </c>
      <c r="BI7" s="39">
        <v>833.98</v>
      </c>
      <c r="BJ7" s="39">
        <v>483.11</v>
      </c>
      <c r="BK7" s="39">
        <v>458.27</v>
      </c>
      <c r="BL7" s="39">
        <v>447.01</v>
      </c>
      <c r="BM7" s="39">
        <v>439.05</v>
      </c>
      <c r="BN7" s="39">
        <v>465.85</v>
      </c>
      <c r="BO7" s="39">
        <v>275.67</v>
      </c>
      <c r="BP7" s="39">
        <v>102.13</v>
      </c>
      <c r="BQ7" s="39">
        <v>77.58</v>
      </c>
      <c r="BR7" s="39">
        <v>74.930000000000007</v>
      </c>
      <c r="BS7" s="39">
        <v>90.01</v>
      </c>
      <c r="BT7" s="39">
        <v>62.65</v>
      </c>
      <c r="BU7" s="39">
        <v>93.28</v>
      </c>
      <c r="BV7" s="39">
        <v>96.77</v>
      </c>
      <c r="BW7" s="39">
        <v>95.81</v>
      </c>
      <c r="BX7" s="39">
        <v>95.26</v>
      </c>
      <c r="BY7" s="39">
        <v>92.39</v>
      </c>
      <c r="BZ7" s="39">
        <v>100.05</v>
      </c>
      <c r="CA7" s="39">
        <v>194.14</v>
      </c>
      <c r="CB7" s="39">
        <v>179.37</v>
      </c>
      <c r="CC7" s="39">
        <v>185.27</v>
      </c>
      <c r="CD7" s="39">
        <v>195.52</v>
      </c>
      <c r="CE7" s="39">
        <v>200.76</v>
      </c>
      <c r="CF7" s="39">
        <v>208.29</v>
      </c>
      <c r="CG7" s="39">
        <v>187.18</v>
      </c>
      <c r="CH7" s="39">
        <v>189.58</v>
      </c>
      <c r="CI7" s="39">
        <v>192.82</v>
      </c>
      <c r="CJ7" s="39">
        <v>192.98</v>
      </c>
      <c r="CK7" s="39">
        <v>166.4</v>
      </c>
      <c r="CL7" s="39">
        <v>74.53</v>
      </c>
      <c r="CM7" s="39">
        <v>76.97</v>
      </c>
      <c r="CN7" s="39">
        <v>78.09</v>
      </c>
      <c r="CO7" s="39">
        <v>70.08</v>
      </c>
      <c r="CP7" s="39">
        <v>70.56</v>
      </c>
      <c r="CQ7" s="39">
        <v>49.32</v>
      </c>
      <c r="CR7" s="39">
        <v>55.88</v>
      </c>
      <c r="CS7" s="39">
        <v>55.22</v>
      </c>
      <c r="CT7" s="39">
        <v>54.05</v>
      </c>
      <c r="CU7" s="39">
        <v>54.43</v>
      </c>
      <c r="CV7" s="39">
        <v>60.69</v>
      </c>
      <c r="CW7" s="39">
        <v>67.25</v>
      </c>
      <c r="CX7" s="39">
        <v>66.55</v>
      </c>
      <c r="CY7" s="39">
        <v>64.430000000000007</v>
      </c>
      <c r="CZ7" s="39">
        <v>67.13</v>
      </c>
      <c r="DA7" s="39">
        <v>67.3</v>
      </c>
      <c r="DB7" s="39">
        <v>79.34</v>
      </c>
      <c r="DC7" s="39">
        <v>80.989999999999995</v>
      </c>
      <c r="DD7" s="39">
        <v>80.930000000000007</v>
      </c>
      <c r="DE7" s="39">
        <v>80.510000000000005</v>
      </c>
      <c r="DF7" s="39">
        <v>79.44</v>
      </c>
      <c r="DG7" s="39">
        <v>89.82</v>
      </c>
      <c r="DH7" s="39">
        <v>50.3</v>
      </c>
      <c r="DI7" s="39">
        <v>44.2</v>
      </c>
      <c r="DJ7" s="39">
        <v>45.05</v>
      </c>
      <c r="DK7" s="39">
        <v>46.88</v>
      </c>
      <c r="DL7" s="39">
        <v>48.64</v>
      </c>
      <c r="DM7" s="39">
        <v>48.3</v>
      </c>
      <c r="DN7" s="39">
        <v>46.61</v>
      </c>
      <c r="DO7" s="39">
        <v>47.97</v>
      </c>
      <c r="DP7" s="39">
        <v>49.12</v>
      </c>
      <c r="DQ7" s="39">
        <v>49.39</v>
      </c>
      <c r="DR7" s="39">
        <v>50.19</v>
      </c>
      <c r="DS7" s="39">
        <v>46.64</v>
      </c>
      <c r="DT7" s="39">
        <v>30.94</v>
      </c>
      <c r="DU7" s="39">
        <v>30.79</v>
      </c>
      <c r="DV7" s="39">
        <v>30.63</v>
      </c>
      <c r="DW7" s="39">
        <v>30.96</v>
      </c>
      <c r="DX7" s="39">
        <v>12.43</v>
      </c>
      <c r="DY7" s="39">
        <v>10.84</v>
      </c>
      <c r="DZ7" s="39">
        <v>15.33</v>
      </c>
      <c r="EA7" s="39">
        <v>16.760000000000002</v>
      </c>
      <c r="EB7" s="39">
        <v>18.57</v>
      </c>
      <c r="EC7" s="39">
        <v>20.63</v>
      </c>
      <c r="ED7" s="39">
        <v>0.61</v>
      </c>
      <c r="EE7" s="39">
        <v>3.19</v>
      </c>
      <c r="EF7" s="39">
        <v>0.04</v>
      </c>
      <c r="EG7" s="39">
        <v>0.08</v>
      </c>
      <c r="EH7" s="39">
        <v>0</v>
      </c>
      <c r="EI7" s="39">
        <v>0.46</v>
      </c>
      <c r="EJ7" s="39">
        <v>0.39</v>
      </c>
      <c r="EK7" s="39">
        <v>0.43</v>
      </c>
      <c r="EL7" s="39">
        <v>0.42</v>
      </c>
      <c r="EM7" s="39">
        <v>0.44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　太郎</cp:lastModifiedBy>
  <cp:lastPrinted>2022-01-11T06:50:07Z</cp:lastPrinted>
  <dcterms:created xsi:type="dcterms:W3CDTF">2021-12-03T06:52:20Z</dcterms:created>
  <dcterms:modified xsi:type="dcterms:W3CDTF">2022-01-11T07:01:55Z</dcterms:modified>
  <cp:category/>
</cp:coreProperties>
</file>