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2815-user\Desktop\松尾用\提出送信用（自分PCから転送したもの）\R4.1.6 経営比較分析表（R2決算）\"/>
    </mc:Choice>
  </mc:AlternateContent>
  <workbookProtection workbookAlgorithmName="SHA-512" workbookHashValue="7LSsP7qNIHysq+5hOhUuMG2ciuWc4tOgrFwJa6ZG4YIZ35dGtcXSobKuNFo7PSc01T0s94uql13Wqs0/LATEsg==" workbookSaltValue="FvT66ItzCyyHLlcGz2rtl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H85" i="4"/>
  <c r="E85" i="4"/>
  <c r="BB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<sst xmlns="http://schemas.openxmlformats.org/spreadsheetml/2006/main" count="228" uniqueCount="114">
  <si>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</si>
  <si>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</si>
  <si>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</si>
  <si>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</si>
  <si>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</si>
  <si>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</si>
  <si>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</si>
  <si>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</si>
  <si>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</si>
  <si>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</si>
  <si>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</si>
  <si>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</si>
  <si>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</si>
  <si>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</si>
  <si>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</si>
  <si>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</si>
  <si>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</si>
  <si>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</si>
  <si>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</si>
  <si>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</si>
  <si>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</si>
  <si>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</si>
  <si>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</si>
  <si>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</si>
  <si>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</si>
  <si>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</si>
  <si>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</si>
  <si>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</si>
  <si>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</si>
  <si>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</si>
  <si>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</si>
  <si>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</si>
  <si>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</si>
  <si>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</si>
  <si>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</si>
  <si>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</si>
  <si>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</si>
  <si>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</si>
  <si>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</si>
  <si>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</si>
  <si>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</si>
  <si>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</si>
  <si>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</si>
  <si>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</si>
  <si>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</si>
  <si>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</si>
  <si>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</si>
  <si>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</si>
  <si>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</si>
  <si>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</si>
  <si>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</si>
  <si>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</si>
  <si>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</si>
  <si>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</si>
  <si>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</si>
  <si>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</si>
  <si>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</si>
  <si>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</si>
  <si>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</si>
  <si>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</si>
  <si>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</si>
  <si>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</si>
  <si>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</si>
  <si>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</si>
  <si>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</si>
  <si>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</si>
  <si>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</si>
  <si>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</si>
  <si>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</si>
  <si>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</si>
  <si>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</si>
  <si>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</si>
  <si>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</si>
  <si>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</si>
  <si>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</si>
  <si>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</si>
  <si>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</si>
  <si>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</si>
  <si>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</si>
  <si>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</si>
  <si>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</si>
  <si>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</si>
  <si>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</si>
  <si>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</si>
  <si>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</si>
  <si>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</si>
  <si>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</si>
  <si>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</si>
  <si>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</si>
  <si>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</si>
  <si>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</si>
  <si>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</si>
  <si>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</si>
  <si>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</si>
  <si>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</si>
  <si>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</si>
  <si>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</si>
  <si>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</si>
  <si>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</si>
  <si>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</si>
  <si>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</si>
  <si>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</si>
  <si>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</si>
  <si>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</si>
  <si>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</si>
  <si>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</si>
  <si>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</si>
  <si>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</si>
  <si>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</si>
  <si>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</si>
  <si>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</si>
  <si>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27年度に料金改定を行ったことにより、料金改定以降は経常収支比率は100％を上回っており、累積欠損金比率は年々減少し、令和2年度において欠損金は解消された。今後とも費用の抑制及び収益の確保において改善を行い、有収率についても向上の為、効率的に管路更新や漏水修理を行っていく必要がある。
創設から40年以上経過し施設及び管路の老朽化が進んでいる。令和2年度に作成したアセットマネジメント（資産管理計画）を基に更新を進めていく必要がある。</t>
    <rPh sb="123" eb="127">
      <t>カンロコウシン</t>
    </rPh>
    <phoneticPr fontId="4"/>
  </si>
  <si>
    <t>平成27年度に料金改定を行ったこともあり、料金改定以降は経常収支比率は100％を上回っており、料金回収率も100％を上回って推移している。しかし、減価償却費の減少も要因となっていることから、今後施設の更新にかかる財源などを確保する為にも、経営改善に向けた取組を継続していかなければならない。
累積欠損金比率は年々減少し、令和2年度において欠損金は解消された。
流動比率においては100％を上回っているが、類似団体と比べると平均値を下回っている。
企業債残高対給水収益比率は少しずつ改善してきている。
施設利用率については、余裕があり特に問題はないと思われる。
有収率は、管路の漏水が多かった為、昨年と比べ大きく減少している。全国平均、類似団体と比べても低い状態にある為、有収率の向上に努めていかなくてはならない。</t>
    <rPh sb="58" eb="60">
      <t>ウワマワ</t>
    </rPh>
    <rPh sb="62" eb="64">
      <t>スイイ</t>
    </rPh>
    <rPh sb="154" eb="156">
      <t>ネンネン</t>
    </rPh>
    <rPh sb="160" eb="162">
      <t>レイワ</t>
    </rPh>
    <rPh sb="163" eb="165">
      <t>ネンド</t>
    </rPh>
    <rPh sb="169" eb="172">
      <t>ケッソンキン</t>
    </rPh>
    <rPh sb="173" eb="175">
      <t>カイショウ</t>
    </rPh>
    <rPh sb="285" eb="287">
      <t>カンロ</t>
    </rPh>
    <rPh sb="288" eb="290">
      <t>ロウスイ</t>
    </rPh>
    <rPh sb="291" eb="292">
      <t>オオ</t>
    </rPh>
    <rPh sb="295" eb="296">
      <t>タメ</t>
    </rPh>
    <rPh sb="302" eb="303">
      <t>オオ</t>
    </rPh>
    <phoneticPr fontId="4"/>
  </si>
  <si>
    <t>有形固定資産減価償却率が高く、資産の老朽化が進んでいる状況であるが、施設を更新する財源の確保が難しい状況である。
創設から40年以上経過し、管路経年化率が大きく増加しており、管路の老朽化は進行している。令和2年度に作成したアセットマネジメント（資産管理計画）を基に更新を進めていく必要がある。</t>
    <rPh sb="101" eb="103">
      <t>レイワ</t>
    </rPh>
    <rPh sb="104" eb="106">
      <t>ネンド</t>
    </rPh>
    <rPh sb="107" eb="109">
      <t>サクセイ</t>
    </rPh>
    <rPh sb="128" eb="129">
      <t>モト</t>
    </rPh>
    <rPh sb="133" eb="134">
      <t>スス</t>
    </rPh>
    <rPh sb="138" eb="14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</si>
</sst>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B-47FD-96D5-B25EB9FB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91432"/>
        <c:axId val="19536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0.39</c:v>
                </c:pt>
                <c:pt idx="2">
                  <c:v>0.43</c:v>
                </c:pt>
                <c:pt idx="3">
                  <c:v>0.42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DB-47FD-96D5-B25EB9FB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91432"/>
        <c:axId val="195369808"/>
      </c:lineChart>
      <c:dateAx>
        <c:axId val="111891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369808"/>
        <c:crosses val="autoZero"/>
        <c:auto val="1"/>
        <c:lblOffset val="100"/>
        <c:baseTimeUnit val="years"/>
      </c:dateAx>
      <c:valAx>
        <c:axId val="19536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91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69.37</c:v>
                </c:pt>
                <c:pt idx="1">
                  <c:v>67.81</c:v>
                </c:pt>
                <c:pt idx="2">
                  <c:v>64.56</c:v>
                </c:pt>
                <c:pt idx="3">
                  <c:v>63.93</c:v>
                </c:pt>
                <c:pt idx="4">
                  <c:v>71.260000000000005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E-4E89-9559-67C72B86B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33720"/>
        <c:axId val="19603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54.24</c:v>
                </c:pt>
                <c:pt idx="1">
                  <c:v>55.88</c:v>
                </c:pt>
                <c:pt idx="2">
                  <c:v>55.22</c:v>
                </c:pt>
                <c:pt idx="3">
                  <c:v>54.05</c:v>
                </c:pt>
                <c:pt idx="4">
                  <c:v>54.43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8E-4E89-9559-67C72B86B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3720"/>
        <c:axId val="196034112"/>
      </c:lineChart>
      <c:dateAx>
        <c:axId val="196033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6034112"/>
        <c:crosses val="autoZero"/>
        <c:auto val="1"/>
        <c:lblOffset val="100"/>
        <c:baseTimeUnit val="years"/>
      </c:dateAx>
      <c:valAx>
        <c:axId val="19603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033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74.510000000000005</c:v>
                </c:pt>
                <c:pt idx="1">
                  <c:v>74.459999999999994</c:v>
                </c:pt>
                <c:pt idx="2">
                  <c:v>76.58</c:v>
                </c:pt>
                <c:pt idx="3">
                  <c:v>76.180000000000007</c:v>
                </c:pt>
                <c:pt idx="4">
                  <c:v>70.260000000000005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54-46F3-98FB-14C8C0256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35288"/>
        <c:axId val="1960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81.680000000000007</c:v>
                </c:pt>
                <c:pt idx="1">
                  <c:v>80.989999999999995</c:v>
                </c:pt>
                <c:pt idx="2">
                  <c:v>80.930000000000007</c:v>
                </c:pt>
                <c:pt idx="3">
                  <c:v>80.510000000000005</c:v>
                </c:pt>
                <c:pt idx="4">
                  <c:v>79.44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4-46F3-98FB-14C8C0256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5288"/>
        <c:axId val="196035680"/>
      </c:lineChart>
      <c:dateAx>
        <c:axId val="196035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6035680"/>
        <c:crosses val="autoZero"/>
        <c:auto val="1"/>
        <c:lblOffset val="100"/>
        <c:baseTimeUnit val="years"/>
      </c:dateAx>
      <c:valAx>
        <c:axId val="1960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03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109.77</c:v>
                </c:pt>
                <c:pt idx="1">
                  <c:v>127.54</c:v>
                </c:pt>
                <c:pt idx="2">
                  <c:v>133.09</c:v>
                </c:pt>
                <c:pt idx="3">
                  <c:v>143.99</c:v>
                </c:pt>
                <c:pt idx="4">
                  <c:v>138.11000000000001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D-418E-93CE-AA578894D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42816"/>
        <c:axId val="19544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111.34</c:v>
                </c:pt>
                <c:pt idx="1">
                  <c:v>110.02</c:v>
                </c:pt>
                <c:pt idx="2">
                  <c:v>108.76</c:v>
                </c:pt>
                <c:pt idx="3">
                  <c:v>108.46</c:v>
                </c:pt>
                <c:pt idx="4">
                  <c:v>109.02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BD-418E-93CE-AA578894D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42816"/>
        <c:axId val="195443200"/>
      </c:lineChart>
      <c:dateAx>
        <c:axId val="195442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443200"/>
        <c:crosses val="autoZero"/>
        <c:auto val="1"/>
        <c:lblOffset val="100"/>
        <c:baseTimeUnit val="years"/>
      </c:dateAx>
      <c:valAx>
        <c:axId val="195443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4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57.27</c:v>
                </c:pt>
                <c:pt idx="1">
                  <c:v>59.12</c:v>
                </c:pt>
                <c:pt idx="2">
                  <c:v>57.47</c:v>
                </c:pt>
                <c:pt idx="3">
                  <c:v>58.87</c:v>
                </c:pt>
                <c:pt idx="4">
                  <c:v>60.09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9E-40A4-B107-40525EFDC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61160"/>
        <c:axId val="19576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48.14</c:v>
                </c:pt>
                <c:pt idx="1">
                  <c:v>46.61</c:v>
                </c:pt>
                <c:pt idx="2">
                  <c:v>47.97</c:v>
                </c:pt>
                <c:pt idx="3">
                  <c:v>49.12</c:v>
                </c:pt>
                <c:pt idx="4">
                  <c:v>49.39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9E-40A4-B107-40525EFDC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61160"/>
        <c:axId val="195765640"/>
      </c:lineChart>
      <c:dateAx>
        <c:axId val="195761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765640"/>
        <c:crosses val="autoZero"/>
        <c:auto val="1"/>
        <c:lblOffset val="100"/>
        <c:baseTimeUnit val="years"/>
      </c:dateAx>
      <c:valAx>
        <c:axId val="19576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76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10.43</c:v>
                </c:pt>
                <c:pt idx="1">
                  <c:v>22.52</c:v>
                </c:pt>
                <c:pt idx="2">
                  <c:v>28.68</c:v>
                </c:pt>
                <c:pt idx="3">
                  <c:v>46.96</c:v>
                </c:pt>
                <c:pt idx="4">
                  <c:v>61.61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7D-4230-A12B-6A6386E80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25872"/>
        <c:axId val="19582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11.13</c:v>
                </c:pt>
                <c:pt idx="1">
                  <c:v>10.84</c:v>
                </c:pt>
                <c:pt idx="2">
                  <c:v>15.33</c:v>
                </c:pt>
                <c:pt idx="3">
                  <c:v>16.760000000000002</c:v>
                </c:pt>
                <c:pt idx="4">
                  <c:v>18.57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7D-4230-A12B-6A6386E80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25872"/>
        <c:axId val="195826256"/>
      </c:lineChart>
      <c:dateAx>
        <c:axId val="195825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826256"/>
        <c:crosses val="autoZero"/>
        <c:auto val="1"/>
        <c:lblOffset val="100"/>
        <c:baseTimeUnit val="years"/>
      </c:dateAx>
      <c:valAx>
        <c:axId val="19582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82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109.97</c:v>
                </c:pt>
                <c:pt idx="1">
                  <c:v>86.38</c:v>
                </c:pt>
                <c:pt idx="2">
                  <c:v>57.51</c:v>
                </c:pt>
                <c:pt idx="3">
                  <c:v>20.75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C3-49DC-AEDF-F78E31158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74152"/>
        <c:axId val="19557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10.130000000000001</c:v>
                </c:pt>
                <c:pt idx="1">
                  <c:v>7.31</c:v>
                </c:pt>
                <c:pt idx="2">
                  <c:v>7.48</c:v>
                </c:pt>
                <c:pt idx="3">
                  <c:v>11.94</c:v>
                </c:pt>
                <c:pt idx="4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C3-49DC-AEDF-F78E31158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4152"/>
        <c:axId val="195574544"/>
      </c:lineChart>
      <c:dateAx>
        <c:axId val="195574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574544"/>
        <c:crosses val="autoZero"/>
        <c:auto val="1"/>
        <c:lblOffset val="100"/>
        <c:baseTimeUnit val="years"/>
      </c:dateAx>
      <c:valAx>
        <c:axId val="195574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574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144.68</c:v>
                </c:pt>
                <c:pt idx="1">
                  <c:v>174.47</c:v>
                </c:pt>
                <c:pt idx="2">
                  <c:v>171.28</c:v>
                </c:pt>
                <c:pt idx="3">
                  <c:v>218.85</c:v>
                </c:pt>
                <c:pt idx="4">
                  <c:v>212.08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D-45E6-B580-E23D267D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75720"/>
        <c:axId val="19557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388.67</c:v>
                </c:pt>
                <c:pt idx="1">
                  <c:v>355.27</c:v>
                </c:pt>
                <c:pt idx="2">
                  <c:v>359.7</c:v>
                </c:pt>
                <c:pt idx="3">
                  <c:v>362.93</c:v>
                </c:pt>
                <c:pt idx="4">
                  <c:v>371.81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BD-45E6-B580-E23D267D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5720"/>
        <c:axId val="195576112"/>
      </c:lineChart>
      <c:dateAx>
        <c:axId val="195575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576112"/>
        <c:crosses val="autoZero"/>
        <c:auto val="1"/>
        <c:lblOffset val="100"/>
        <c:baseTimeUnit val="years"/>
      </c:dateAx>
      <c:valAx>
        <c:axId val="195576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575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543.83000000000004</c:v>
                </c:pt>
                <c:pt idx="1">
                  <c:v>522.91</c:v>
                </c:pt>
                <c:pt idx="2">
                  <c:v>499.92</c:v>
                </c:pt>
                <c:pt idx="3">
                  <c:v>462.54</c:v>
                </c:pt>
                <c:pt idx="4">
                  <c:v>411.29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A8-404A-869A-2F1DCDD7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77288"/>
        <c:axId val="19557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422.5</c:v>
                </c:pt>
                <c:pt idx="1">
                  <c:v>458.27</c:v>
                </c:pt>
                <c:pt idx="2">
                  <c:v>447.01</c:v>
                </c:pt>
                <c:pt idx="3">
                  <c:v>439.05</c:v>
                </c:pt>
                <c:pt idx="4">
                  <c:v>465.85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A8-404A-869A-2F1DCDD7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7288"/>
        <c:axId val="195577680"/>
      </c:lineChart>
      <c:dateAx>
        <c:axId val="195577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577680"/>
        <c:crosses val="autoZero"/>
        <c:auto val="1"/>
        <c:lblOffset val="100"/>
        <c:baseTimeUnit val="years"/>
      </c:dateAx>
      <c:valAx>
        <c:axId val="195577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577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96.24</c:v>
                </c:pt>
                <c:pt idx="1">
                  <c:v>112.62</c:v>
                </c:pt>
                <c:pt idx="2">
                  <c:v>117.03</c:v>
                </c:pt>
                <c:pt idx="3">
                  <c:v>128.38999999999999</c:v>
                </c:pt>
                <c:pt idx="4">
                  <c:v>120.88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5-480C-91AD-6E74FD6B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78528"/>
        <c:axId val="19567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101.64</c:v>
                </c:pt>
                <c:pt idx="1">
                  <c:v>96.77</c:v>
                </c:pt>
                <c:pt idx="2">
                  <c:v>95.81</c:v>
                </c:pt>
                <c:pt idx="3">
                  <c:v>95.26</c:v>
                </c:pt>
                <c:pt idx="4">
                  <c:v>92.39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75-480C-91AD-6E74FD6B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78528"/>
        <c:axId val="195678920"/>
      </c:lineChart>
      <c:dateAx>
        <c:axId val="195678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678920"/>
        <c:crosses val="autoZero"/>
        <c:auto val="1"/>
        <c:lblOffset val="100"/>
        <c:baseTimeUnit val="years"/>
      </c:dateAx>
      <c:valAx>
        <c:axId val="19567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67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182.83</c:v>
                </c:pt>
                <c:pt idx="1">
                  <c:v>156.28</c:v>
                </c:pt>
                <c:pt idx="2">
                  <c:v>150.68</c:v>
                </c:pt>
                <c:pt idx="3">
                  <c:v>137.66</c:v>
                </c:pt>
                <c:pt idx="4">
                  <c:v>145.62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87-497C-8B0B-D7540F0B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80096"/>
        <c:axId val="19568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179.16</c:v>
                </c:pt>
                <c:pt idx="1">
                  <c:v>187.18</c:v>
                </c:pt>
                <c:pt idx="2">
                  <c:v>189.58</c:v>
                </c:pt>
                <c:pt idx="3">
                  <c:v>192.82</c:v>
                </c:pt>
                <c:pt idx="4">
                  <c:v>192.98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87-497C-8B0B-D7540F0B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80096"/>
        <c:axId val="195680488"/>
      </c:lineChart>
      <c:dateAx>
        <c:axId val="195680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680488"/>
        <c:crosses val="autoZero"/>
        <c:auto val="1"/>
        <c:lblOffset val="100"/>
        <c:baseTimeUnit val="years"/>
      </c:dateAx>
      <c:valAx>
        <c:axId val="19568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68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三重県　紀宝町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10711</v>
      </c>
      <c r="AM8" s="71"/>
      <c r="AN8" s="71"/>
      <c r="AO8" s="71"/>
      <c r="AP8" s="71"/>
      <c r="AQ8" s="71"/>
      <c r="AR8" s="71"/>
      <c r="AS8" s="71"/>
      <c r="AT8" s="67">
        <f>データ!$S$6</f>
        <v>79.62</v>
      </c>
      <c r="AU8" s="68"/>
      <c r="AV8" s="68"/>
      <c r="AW8" s="68"/>
      <c r="AX8" s="68"/>
      <c r="AY8" s="68"/>
      <c r="AZ8" s="68"/>
      <c r="BA8" s="68"/>
      <c r="BB8" s="70">
        <f>データ!$T$6</f>
        <v>134.53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51.1</v>
      </c>
      <c r="J10" s="68"/>
      <c r="K10" s="68"/>
      <c r="L10" s="68"/>
      <c r="M10" s="68"/>
      <c r="N10" s="68"/>
      <c r="O10" s="69"/>
      <c r="P10" s="70">
        <f>データ!$P$6</f>
        <v>97.2</v>
      </c>
      <c r="Q10" s="70"/>
      <c r="R10" s="70"/>
      <c r="S10" s="70"/>
      <c r="T10" s="70"/>
      <c r="U10" s="70"/>
      <c r="V10" s="70"/>
      <c r="W10" s="71">
        <f>データ!$Q$6</f>
        <v>3170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10375</v>
      </c>
      <c r="AM10" s="71"/>
      <c r="AN10" s="71"/>
      <c r="AO10" s="71"/>
      <c r="AP10" s="71"/>
      <c r="AQ10" s="71"/>
      <c r="AR10" s="71"/>
      <c r="AS10" s="71"/>
      <c r="AT10" s="67">
        <f>データ!$V$6</f>
        <v>15.86</v>
      </c>
      <c r="AU10" s="68"/>
      <c r="AV10" s="68"/>
      <c r="AW10" s="68"/>
      <c r="AX10" s="68"/>
      <c r="AY10" s="68"/>
      <c r="AZ10" s="68"/>
      <c r="BA10" s="68"/>
      <c r="BB10" s="70">
        <f>データ!$W$6</f>
        <v>654.16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113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xzz6Sc2hF9hPNvvdUf97eZmU1XjxhxR/OCx4wRT8x9Q+IyWpI6au5BhG1GU5mO5t3syg8s73CKHw5rb2vOH7oA==" saltValue="pY4+W0LZCA5xBfrdfud9B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245623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紀宝町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51.1</v>
      </c>
      <c r="P6" s="35">
        <f t="shared" si="3"/>
        <v>97.2</v>
      </c>
      <c r="Q6" s="35">
        <f t="shared" si="3"/>
        <v>3170</v>
      </c>
      <c r="R6" s="35">
        <f t="shared" si="3"/>
        <v>10711</v>
      </c>
      <c r="S6" s="35">
        <f t="shared" si="3"/>
        <v>79.62</v>
      </c>
      <c r="T6" s="35">
        <f t="shared" si="3"/>
        <v>134.53</v>
      </c>
      <c r="U6" s="35">
        <f t="shared" si="3"/>
        <v>10375</v>
      </c>
      <c r="V6" s="35">
        <f t="shared" si="3"/>
        <v>15.86</v>
      </c>
      <c r="W6" s="35">
        <f t="shared" si="3"/>
        <v>654.16</v>
      </c>
      <c r="X6" s="36">
        <f>IF(X7="",NA(),X7)</f>
        <v>109.77</v>
      </c>
      <c r="Y6" s="36">
        <f t="shared" ref="Y6:AG6" si="4">IF(Y7="",NA(),Y7)</f>
        <v>127.54</v>
      </c>
      <c r="Z6" s="36">
        <f t="shared" si="4"/>
        <v>133.09</v>
      </c>
      <c r="AA6" s="36">
        <f t="shared" si="4"/>
        <v>143.99</v>
      </c>
      <c r="AB6" s="36">
        <f t="shared" si="4"/>
        <v>138.11000000000001</v>
      </c>
      <c r="AC6" s="36">
        <f t="shared" si="4"/>
        <v>111.34</v>
      </c>
      <c r="AD6" s="36">
        <f t="shared" si="4"/>
        <v>110.02</v>
      </c>
      <c r="AE6" s="36">
        <f t="shared" si="4"/>
        <v>108.76</v>
      </c>
      <c r="AF6" s="36">
        <f t="shared" si="4"/>
        <v>108.46</v>
      </c>
      <c r="AG6" s="36">
        <f t="shared" si="4"/>
        <v>109.02</v>
      </c>
      <c r="AH6" s="35" t="str">
        <f>IF(AH7="","",IF(AH7="-","【-】","【"&amp;SUBSTITUTE(TEXT(AH7,"#,##0.00"),"-","△")&amp;"】"))</f>
        <v>【110.27】</v>
      </c>
      <c r="AI6" s="36">
        <f>IF(AI7="",NA(),AI7)</f>
        <v>109.97</v>
      </c>
      <c r="AJ6" s="36">
        <f t="shared" ref="AJ6:AR6" si="5">IF(AJ7="",NA(),AJ7)</f>
        <v>86.38</v>
      </c>
      <c r="AK6" s="36">
        <f t="shared" si="5"/>
        <v>57.51</v>
      </c>
      <c r="AL6" s="36">
        <f t="shared" si="5"/>
        <v>20.75</v>
      </c>
      <c r="AM6" s="35">
        <f t="shared" si="5"/>
        <v>0</v>
      </c>
      <c r="AN6" s="36">
        <f t="shared" si="5"/>
        <v>10.130000000000001</v>
      </c>
      <c r="AO6" s="36">
        <f t="shared" si="5"/>
        <v>7.31</v>
      </c>
      <c r="AP6" s="36">
        <f t="shared" si="5"/>
        <v>7.48</v>
      </c>
      <c r="AQ6" s="36">
        <f t="shared" si="5"/>
        <v>11.94</v>
      </c>
      <c r="AR6" s="36">
        <f t="shared" si="5"/>
        <v>11</v>
      </c>
      <c r="AS6" s="35" t="str">
        <f>IF(AS7="","",IF(AS7="-","【-】","【"&amp;SUBSTITUTE(TEXT(AS7,"#,##0.00"),"-","△")&amp;"】"))</f>
        <v>【1.15】</v>
      </c>
      <c r="AT6" s="36">
        <f>IF(AT7="",NA(),AT7)</f>
        <v>144.68</v>
      </c>
      <c r="AU6" s="36">
        <f t="shared" ref="AU6:BC6" si="6">IF(AU7="",NA(),AU7)</f>
        <v>174.47</v>
      </c>
      <c r="AV6" s="36">
        <f t="shared" si="6"/>
        <v>171.28</v>
      </c>
      <c r="AW6" s="36">
        <f t="shared" si="6"/>
        <v>218.85</v>
      </c>
      <c r="AX6" s="36">
        <f t="shared" si="6"/>
        <v>212.08</v>
      </c>
      <c r="AY6" s="36">
        <f t="shared" si="6"/>
        <v>388.67</v>
      </c>
      <c r="AZ6" s="36">
        <f t="shared" si="6"/>
        <v>355.27</v>
      </c>
      <c r="BA6" s="36">
        <f t="shared" si="6"/>
        <v>359.7</v>
      </c>
      <c r="BB6" s="36">
        <f t="shared" si="6"/>
        <v>362.93</v>
      </c>
      <c r="BC6" s="36">
        <f t="shared" si="6"/>
        <v>371.81</v>
      </c>
      <c r="BD6" s="35" t="str">
        <f>IF(BD7="","",IF(BD7="-","【-】","【"&amp;SUBSTITUTE(TEXT(BD7,"#,##0.00"),"-","△")&amp;"】"))</f>
        <v>【260.31】</v>
      </c>
      <c r="BE6" s="36">
        <f>IF(BE7="",NA(),BE7)</f>
        <v>543.83000000000004</v>
      </c>
      <c r="BF6" s="36">
        <f t="shared" ref="BF6:BN6" si="7">IF(BF7="",NA(),BF7)</f>
        <v>522.91</v>
      </c>
      <c r="BG6" s="36">
        <f t="shared" si="7"/>
        <v>499.92</v>
      </c>
      <c r="BH6" s="36">
        <f t="shared" si="7"/>
        <v>462.54</v>
      </c>
      <c r="BI6" s="36">
        <f t="shared" si="7"/>
        <v>411.29</v>
      </c>
      <c r="BJ6" s="36">
        <f t="shared" si="7"/>
        <v>422.5</v>
      </c>
      <c r="BK6" s="36">
        <f t="shared" si="7"/>
        <v>458.27</v>
      </c>
      <c r="BL6" s="36">
        <f t="shared" si="7"/>
        <v>447.01</v>
      </c>
      <c r="BM6" s="36">
        <f t="shared" si="7"/>
        <v>439.05</v>
      </c>
      <c r="BN6" s="36">
        <f t="shared" si="7"/>
        <v>465.85</v>
      </c>
      <c r="BO6" s="35" t="str">
        <f>IF(BO7="","",IF(BO7="-","【-】","【"&amp;SUBSTITUTE(TEXT(BO7,"#,##0.00"),"-","△")&amp;"】"))</f>
        <v>【275.67】</v>
      </c>
      <c r="BP6" s="36">
        <f>IF(BP7="",NA(),BP7)</f>
        <v>96.24</v>
      </c>
      <c r="BQ6" s="36">
        <f t="shared" ref="BQ6:BY6" si="8">IF(BQ7="",NA(),BQ7)</f>
        <v>112.62</v>
      </c>
      <c r="BR6" s="36">
        <f t="shared" si="8"/>
        <v>117.03</v>
      </c>
      <c r="BS6" s="36">
        <f t="shared" si="8"/>
        <v>128.38999999999999</v>
      </c>
      <c r="BT6" s="36">
        <f t="shared" si="8"/>
        <v>120.88</v>
      </c>
      <c r="BU6" s="36">
        <f t="shared" si="8"/>
        <v>101.64</v>
      </c>
      <c r="BV6" s="36">
        <f t="shared" si="8"/>
        <v>96.77</v>
      </c>
      <c r="BW6" s="36">
        <f t="shared" si="8"/>
        <v>95.81</v>
      </c>
      <c r="BX6" s="36">
        <f t="shared" si="8"/>
        <v>95.26</v>
      </c>
      <c r="BY6" s="36">
        <f t="shared" si="8"/>
        <v>92.39</v>
      </c>
      <c r="BZ6" s="35" t="str">
        <f>IF(BZ7="","",IF(BZ7="-","【-】","【"&amp;SUBSTITUTE(TEXT(BZ7,"#,##0.00"),"-","△")&amp;"】"))</f>
        <v>【100.05】</v>
      </c>
      <c r="CA6" s="36">
        <f>IF(CA7="",NA(),CA7)</f>
        <v>182.83</v>
      </c>
      <c r="CB6" s="36">
        <f t="shared" ref="CB6:CJ6" si="9">IF(CB7="",NA(),CB7)</f>
        <v>156.28</v>
      </c>
      <c r="CC6" s="36">
        <f t="shared" si="9"/>
        <v>150.68</v>
      </c>
      <c r="CD6" s="36">
        <f t="shared" si="9"/>
        <v>137.66</v>
      </c>
      <c r="CE6" s="36">
        <f t="shared" si="9"/>
        <v>145.62</v>
      </c>
      <c r="CF6" s="36">
        <f t="shared" si="9"/>
        <v>179.16</v>
      </c>
      <c r="CG6" s="36">
        <f t="shared" si="9"/>
        <v>187.18</v>
      </c>
      <c r="CH6" s="36">
        <f t="shared" si="9"/>
        <v>189.58</v>
      </c>
      <c r="CI6" s="36">
        <f t="shared" si="9"/>
        <v>192.82</v>
      </c>
      <c r="CJ6" s="36">
        <f t="shared" si="9"/>
        <v>192.98</v>
      </c>
      <c r="CK6" s="35" t="str">
        <f>IF(CK7="","",IF(CK7="-","【-】","【"&amp;SUBSTITUTE(TEXT(CK7,"#,##0.00"),"-","△")&amp;"】"))</f>
        <v>【166.40】</v>
      </c>
      <c r="CL6" s="36">
        <f>IF(CL7="",NA(),CL7)</f>
        <v>69.37</v>
      </c>
      <c r="CM6" s="36">
        <f t="shared" ref="CM6:CU6" si="10">IF(CM7="",NA(),CM7)</f>
        <v>67.81</v>
      </c>
      <c r="CN6" s="36">
        <f t="shared" si="10"/>
        <v>64.56</v>
      </c>
      <c r="CO6" s="36">
        <f t="shared" si="10"/>
        <v>63.93</v>
      </c>
      <c r="CP6" s="36">
        <f t="shared" si="10"/>
        <v>71.260000000000005</v>
      </c>
      <c r="CQ6" s="36">
        <f t="shared" si="10"/>
        <v>54.24</v>
      </c>
      <c r="CR6" s="36">
        <f t="shared" si="10"/>
        <v>55.88</v>
      </c>
      <c r="CS6" s="36">
        <f t="shared" si="10"/>
        <v>55.22</v>
      </c>
      <c r="CT6" s="36">
        <f t="shared" si="10"/>
        <v>54.05</v>
      </c>
      <c r="CU6" s="36">
        <f t="shared" si="10"/>
        <v>54.43</v>
      </c>
      <c r="CV6" s="35" t="str">
        <f>IF(CV7="","",IF(CV7="-","【-】","【"&amp;SUBSTITUTE(TEXT(CV7,"#,##0.00"),"-","△")&amp;"】"))</f>
        <v>【60.69】</v>
      </c>
      <c r="CW6" s="36">
        <f>IF(CW7="",NA(),CW7)</f>
        <v>74.510000000000005</v>
      </c>
      <c r="CX6" s="36">
        <f t="shared" ref="CX6:DF6" si="11">IF(CX7="",NA(),CX7)</f>
        <v>74.459999999999994</v>
      </c>
      <c r="CY6" s="36">
        <f t="shared" si="11"/>
        <v>76.58</v>
      </c>
      <c r="CZ6" s="36">
        <f t="shared" si="11"/>
        <v>76.180000000000007</v>
      </c>
      <c r="DA6" s="36">
        <f t="shared" si="11"/>
        <v>70.260000000000005</v>
      </c>
      <c r="DB6" s="36">
        <f t="shared" si="11"/>
        <v>81.680000000000007</v>
      </c>
      <c r="DC6" s="36">
        <f t="shared" si="11"/>
        <v>80.989999999999995</v>
      </c>
      <c r="DD6" s="36">
        <f t="shared" si="11"/>
        <v>80.930000000000007</v>
      </c>
      <c r="DE6" s="36">
        <f t="shared" si="11"/>
        <v>80.510000000000005</v>
      </c>
      <c r="DF6" s="36">
        <f t="shared" si="11"/>
        <v>79.44</v>
      </c>
      <c r="DG6" s="35" t="str">
        <f>IF(DG7="","",IF(DG7="-","【-】","【"&amp;SUBSTITUTE(TEXT(DG7,"#,##0.00"),"-","△")&amp;"】"))</f>
        <v>【89.82】</v>
      </c>
      <c r="DH6" s="36">
        <f>IF(DH7="",NA(),DH7)</f>
        <v>57.27</v>
      </c>
      <c r="DI6" s="36">
        <f t="shared" ref="DI6:DQ6" si="12">IF(DI7="",NA(),DI7)</f>
        <v>59.12</v>
      </c>
      <c r="DJ6" s="36">
        <f t="shared" si="12"/>
        <v>57.47</v>
      </c>
      <c r="DK6" s="36">
        <f t="shared" si="12"/>
        <v>58.87</v>
      </c>
      <c r="DL6" s="36">
        <f t="shared" si="12"/>
        <v>60.09</v>
      </c>
      <c r="DM6" s="36">
        <f t="shared" si="12"/>
        <v>48.14</v>
      </c>
      <c r="DN6" s="36">
        <f t="shared" si="12"/>
        <v>46.61</v>
      </c>
      <c r="DO6" s="36">
        <f t="shared" si="12"/>
        <v>47.97</v>
      </c>
      <c r="DP6" s="36">
        <f t="shared" si="12"/>
        <v>49.12</v>
      </c>
      <c r="DQ6" s="36">
        <f t="shared" si="12"/>
        <v>49.39</v>
      </c>
      <c r="DR6" s="35" t="str">
        <f>IF(DR7="","",IF(DR7="-","【-】","【"&amp;SUBSTITUTE(TEXT(DR7,"#,##0.00"),"-","△")&amp;"】"))</f>
        <v>【50.19】</v>
      </c>
      <c r="DS6" s="36">
        <f>IF(DS7="",NA(),DS7)</f>
        <v>10.43</v>
      </c>
      <c r="DT6" s="36">
        <f t="shared" ref="DT6:EB6" si="13">IF(DT7="",NA(),DT7)</f>
        <v>22.52</v>
      </c>
      <c r="DU6" s="36">
        <f t="shared" si="13"/>
        <v>28.68</v>
      </c>
      <c r="DV6" s="36">
        <f t="shared" si="13"/>
        <v>46.96</v>
      </c>
      <c r="DW6" s="36">
        <f t="shared" si="13"/>
        <v>61.61</v>
      </c>
      <c r="DX6" s="36">
        <f t="shared" si="13"/>
        <v>11.13</v>
      </c>
      <c r="DY6" s="36">
        <f t="shared" si="13"/>
        <v>10.84</v>
      </c>
      <c r="DZ6" s="36">
        <f t="shared" si="13"/>
        <v>15.33</v>
      </c>
      <c r="EA6" s="36">
        <f t="shared" si="13"/>
        <v>16.760000000000002</v>
      </c>
      <c r="EB6" s="36">
        <f t="shared" si="13"/>
        <v>18.57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6">
        <f t="shared" si="14"/>
        <v>0.17</v>
      </c>
      <c r="EI6" s="36">
        <f t="shared" si="14"/>
        <v>0.47</v>
      </c>
      <c r="EJ6" s="36">
        <f t="shared" si="14"/>
        <v>0.39</v>
      </c>
      <c r="EK6" s="36">
        <f t="shared" si="14"/>
        <v>0.43</v>
      </c>
      <c r="EL6" s="36">
        <f t="shared" si="14"/>
        <v>0.42</v>
      </c>
      <c r="EM6" s="36">
        <f t="shared" si="14"/>
        <v>0.44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245623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51.1</v>
      </c>
      <c r="P7" s="39">
        <v>97.2</v>
      </c>
      <c r="Q7" s="39">
        <v>3170</v>
      </c>
      <c r="R7" s="39">
        <v>10711</v>
      </c>
      <c r="S7" s="39">
        <v>79.62</v>
      </c>
      <c r="T7" s="39">
        <v>134.53</v>
      </c>
      <c r="U7" s="39">
        <v>10375</v>
      </c>
      <c r="V7" s="39">
        <v>15.86</v>
      </c>
      <c r="W7" s="39">
        <v>654.16</v>
      </c>
      <c r="X7" s="39">
        <v>109.77</v>
      </c>
      <c r="Y7" s="39">
        <v>127.54</v>
      </c>
      <c r="Z7" s="39">
        <v>133.09</v>
      </c>
      <c r="AA7" s="39">
        <v>143.99</v>
      </c>
      <c r="AB7" s="39">
        <v>138.11000000000001</v>
      </c>
      <c r="AC7" s="39">
        <v>111.34</v>
      </c>
      <c r="AD7" s="39">
        <v>110.02</v>
      </c>
      <c r="AE7" s="39">
        <v>108.76</v>
      </c>
      <c r="AF7" s="39">
        <v>108.46</v>
      </c>
      <c r="AG7" s="39">
        <v>109.02</v>
      </c>
      <c r="AH7" s="39">
        <v>110.27</v>
      </c>
      <c r="AI7" s="39">
        <v>109.97</v>
      </c>
      <c r="AJ7" s="39">
        <v>86.38</v>
      </c>
      <c r="AK7" s="39">
        <v>57.51</v>
      </c>
      <c r="AL7" s="39">
        <v>20.75</v>
      </c>
      <c r="AM7" s="39">
        <v>0</v>
      </c>
      <c r="AN7" s="39">
        <v>10.130000000000001</v>
      </c>
      <c r="AO7" s="39">
        <v>7.31</v>
      </c>
      <c r="AP7" s="39">
        <v>7.48</v>
      </c>
      <c r="AQ7" s="39">
        <v>11.94</v>
      </c>
      <c r="AR7" s="39">
        <v>11</v>
      </c>
      <c r="AS7" s="39">
        <v>1.1499999999999999</v>
      </c>
      <c r="AT7" s="39">
        <v>144.68</v>
      </c>
      <c r="AU7" s="39">
        <v>174.47</v>
      </c>
      <c r="AV7" s="39">
        <v>171.28</v>
      </c>
      <c r="AW7" s="39">
        <v>218.85</v>
      </c>
      <c r="AX7" s="39">
        <v>212.08</v>
      </c>
      <c r="AY7" s="39">
        <v>388.67</v>
      </c>
      <c r="AZ7" s="39">
        <v>355.27</v>
      </c>
      <c r="BA7" s="39">
        <v>359.7</v>
      </c>
      <c r="BB7" s="39">
        <v>362.93</v>
      </c>
      <c r="BC7" s="39">
        <v>371.81</v>
      </c>
      <c r="BD7" s="39">
        <v>260.31</v>
      </c>
      <c r="BE7" s="39">
        <v>543.83000000000004</v>
      </c>
      <c r="BF7" s="39">
        <v>522.91</v>
      </c>
      <c r="BG7" s="39">
        <v>499.92</v>
      </c>
      <c r="BH7" s="39">
        <v>462.54</v>
      </c>
      <c r="BI7" s="39">
        <v>411.29</v>
      </c>
      <c r="BJ7" s="39">
        <v>422.5</v>
      </c>
      <c r="BK7" s="39">
        <v>458.27</v>
      </c>
      <c r="BL7" s="39">
        <v>447.01</v>
      </c>
      <c r="BM7" s="39">
        <v>439.05</v>
      </c>
      <c r="BN7" s="39">
        <v>465.85</v>
      </c>
      <c r="BO7" s="39">
        <v>275.67</v>
      </c>
      <c r="BP7" s="39">
        <v>96.24</v>
      </c>
      <c r="BQ7" s="39">
        <v>112.62</v>
      </c>
      <c r="BR7" s="39">
        <v>117.03</v>
      </c>
      <c r="BS7" s="39">
        <v>128.38999999999999</v>
      </c>
      <c r="BT7" s="39">
        <v>120.88</v>
      </c>
      <c r="BU7" s="39">
        <v>101.64</v>
      </c>
      <c r="BV7" s="39">
        <v>96.77</v>
      </c>
      <c r="BW7" s="39">
        <v>95.81</v>
      </c>
      <c r="BX7" s="39">
        <v>95.26</v>
      </c>
      <c r="BY7" s="39">
        <v>92.39</v>
      </c>
      <c r="BZ7" s="39">
        <v>100.05</v>
      </c>
      <c r="CA7" s="39">
        <v>182.83</v>
      </c>
      <c r="CB7" s="39">
        <v>156.28</v>
      </c>
      <c r="CC7" s="39">
        <v>150.68</v>
      </c>
      <c r="CD7" s="39">
        <v>137.66</v>
      </c>
      <c r="CE7" s="39">
        <v>145.62</v>
      </c>
      <c r="CF7" s="39">
        <v>179.16</v>
      </c>
      <c r="CG7" s="39">
        <v>187.18</v>
      </c>
      <c r="CH7" s="39">
        <v>189.58</v>
      </c>
      <c r="CI7" s="39">
        <v>192.82</v>
      </c>
      <c r="CJ7" s="39">
        <v>192.98</v>
      </c>
      <c r="CK7" s="39">
        <v>166.4</v>
      </c>
      <c r="CL7" s="39">
        <v>69.37</v>
      </c>
      <c r="CM7" s="39">
        <v>67.81</v>
      </c>
      <c r="CN7" s="39">
        <v>64.56</v>
      </c>
      <c r="CO7" s="39">
        <v>63.93</v>
      </c>
      <c r="CP7" s="39">
        <v>71.260000000000005</v>
      </c>
      <c r="CQ7" s="39">
        <v>54.24</v>
      </c>
      <c r="CR7" s="39">
        <v>55.88</v>
      </c>
      <c r="CS7" s="39">
        <v>55.22</v>
      </c>
      <c r="CT7" s="39">
        <v>54.05</v>
      </c>
      <c r="CU7" s="39">
        <v>54.43</v>
      </c>
      <c r="CV7" s="39">
        <v>60.69</v>
      </c>
      <c r="CW7" s="39">
        <v>74.510000000000005</v>
      </c>
      <c r="CX7" s="39">
        <v>74.459999999999994</v>
      </c>
      <c r="CY7" s="39">
        <v>76.58</v>
      </c>
      <c r="CZ7" s="39">
        <v>76.180000000000007</v>
      </c>
      <c r="DA7" s="39">
        <v>70.260000000000005</v>
      </c>
      <c r="DB7" s="39">
        <v>81.680000000000007</v>
      </c>
      <c r="DC7" s="39">
        <v>80.989999999999995</v>
      </c>
      <c r="DD7" s="39">
        <v>80.930000000000007</v>
      </c>
      <c r="DE7" s="39">
        <v>80.510000000000005</v>
      </c>
      <c r="DF7" s="39">
        <v>79.44</v>
      </c>
      <c r="DG7" s="39">
        <v>89.82</v>
      </c>
      <c r="DH7" s="39">
        <v>57.27</v>
      </c>
      <c r="DI7" s="39">
        <v>59.12</v>
      </c>
      <c r="DJ7" s="39">
        <v>57.47</v>
      </c>
      <c r="DK7" s="39">
        <v>58.87</v>
      </c>
      <c r="DL7" s="39">
        <v>60.09</v>
      </c>
      <c r="DM7" s="39">
        <v>48.14</v>
      </c>
      <c r="DN7" s="39">
        <v>46.61</v>
      </c>
      <c r="DO7" s="39">
        <v>47.97</v>
      </c>
      <c r="DP7" s="39">
        <v>49.12</v>
      </c>
      <c r="DQ7" s="39">
        <v>49.39</v>
      </c>
      <c r="DR7" s="39">
        <v>50.19</v>
      </c>
      <c r="DS7" s="39">
        <v>10.43</v>
      </c>
      <c r="DT7" s="39">
        <v>22.52</v>
      </c>
      <c r="DU7" s="39">
        <v>28.68</v>
      </c>
      <c r="DV7" s="39">
        <v>46.96</v>
      </c>
      <c r="DW7" s="39">
        <v>61.61</v>
      </c>
      <c r="DX7" s="39">
        <v>11.13</v>
      </c>
      <c r="DY7" s="39">
        <v>10.84</v>
      </c>
      <c r="DZ7" s="39">
        <v>15.33</v>
      </c>
      <c r="EA7" s="39">
        <v>16.760000000000002</v>
      </c>
      <c r="EB7" s="39">
        <v>18.57</v>
      </c>
      <c r="EC7" s="39">
        <v>20.63</v>
      </c>
      <c r="ED7" s="39">
        <v>0</v>
      </c>
      <c r="EE7" s="39">
        <v>0</v>
      </c>
      <c r="EF7" s="39">
        <v>0</v>
      </c>
      <c r="EG7" s="39">
        <v>0</v>
      </c>
      <c r="EH7" s="39">
        <v>0.17</v>
      </c>
      <c r="EI7" s="39">
        <v>0.47</v>
      </c>
      <c r="EJ7" s="39">
        <v>0.39</v>
      </c>
      <c r="EK7" s="39">
        <v>0.43</v>
      </c>
      <c r="EL7" s="39">
        <v>0.42</v>
      </c>
      <c r="EM7" s="39">
        <v>0.44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lg2815-user</cp:lastModifiedBy>
  <cp:lastPrinted>2022-01-07T06:03:17Z</cp:lastPrinted>
  <dcterms:created xsi:type="dcterms:W3CDTF">2021-12-03T06:52:22Z</dcterms:created>
  <dcterms:modified xsi:type="dcterms:W3CDTF">2022-01-13T23:53:11Z</dcterms:modified>
  <cp:category/>
</cp:coreProperties>
</file>