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60088\byouin-kaikaku\03_総合医療センター関係\18_各種照会\R03\【済】R4.1.21 総医経営分析\"/>
    </mc:Choice>
  </mc:AlternateContent>
  <workbookProtection workbookAlgorithmName="SHA-512" workbookHashValue="AtIwox950sSVeoSuaJpISfSt1GAm7bv62Jw4tVkCeTLvMmVbiMG1q6Hwyo3A1nzagEUEPC1KftfUnR0JzAAMfA==" workbookSaltValue="Ubtj+MvuEK3VvJ9wkGpPzQ==" workbookSpinCount="100000" lockStructure="1"/>
  <bookViews>
    <workbookView xWindow="0" yWindow="0" windowWidth="19200" windowHeight="837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B10" i="4" s="1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LP8" i="4"/>
  <c r="JW8" i="4"/>
  <c r="ID8" i="4"/>
  <c r="FZ8" i="4"/>
  <c r="EG8" i="4"/>
  <c r="CN8" i="4"/>
  <c r="AU8" i="4"/>
  <c r="B6" i="4"/>
  <c r="HM78" i="4" l="1"/>
  <c r="FL54" i="4"/>
  <c r="FL32" i="4"/>
  <c r="CS78" i="4"/>
  <c r="BX54" i="4"/>
  <c r="BX32" i="4"/>
  <c r="MH78" i="4"/>
  <c r="IZ32" i="4"/>
  <c r="MN54" i="4"/>
  <c r="MN32" i="4"/>
  <c r="IZ54" i="4"/>
  <c r="C11" i="5"/>
  <c r="D11" i="5"/>
  <c r="E11" i="5"/>
  <c r="B11" i="5"/>
  <c r="EO78" i="4" l="1"/>
  <c r="DD54" i="4"/>
  <c r="DD32" i="4"/>
  <c r="U78" i="4"/>
  <c r="P54" i="4"/>
  <c r="P32" i="4"/>
  <c r="GR54" i="4"/>
  <c r="KF54" i="4"/>
  <c r="KF32" i="4"/>
  <c r="JJ78" i="4"/>
  <c r="GR32" i="4"/>
  <c r="DS54" i="4"/>
  <c r="AN78" i="4"/>
  <c r="AE54" i="4"/>
  <c r="AE32" i="4"/>
  <c r="KU54" i="4"/>
  <c r="KU32" i="4"/>
  <c r="FH78" i="4"/>
  <c r="DS32" i="4"/>
  <c r="KC78" i="4"/>
  <c r="HG54" i="4"/>
  <c r="HG32" i="4"/>
  <c r="LY32" i="4"/>
  <c r="LO78" i="4"/>
  <c r="IK54" i="4"/>
  <c r="IK32" i="4"/>
  <c r="GT78" i="4"/>
  <c r="EW54" i="4"/>
  <c r="EW32" i="4"/>
  <c r="BZ78" i="4"/>
  <c r="BI54" i="4"/>
  <c r="BI32" i="4"/>
  <c r="LY54" i="4"/>
  <c r="BG78" i="4"/>
  <c r="LJ54" i="4"/>
  <c r="LJ32" i="4"/>
  <c r="KV78" i="4"/>
  <c r="HV54" i="4"/>
  <c r="HV32" i="4"/>
  <c r="AT54" i="4"/>
  <c r="GA78" i="4"/>
  <c r="EH54" i="4"/>
  <c r="EH32" i="4"/>
  <c r="AT32" i="4"/>
</calcChain>
</file>

<file path=xl/sharedStrings.xml><?xml version="1.0" encoding="utf-8"?>
<sst xmlns="http://schemas.openxmlformats.org/spreadsheetml/2006/main" count="326" uniqueCount="189">
  <si>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</si>
  <si>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</si>
  <si>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</si>
  <si>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</si>
  <si>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</si>
  <si>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</si>
  <si>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</si>
  <si>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</si>
  <si>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</si>
  <si>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</si>
  <si>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</si>
  <si>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</si>
  <si>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</si>
  <si>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</si>
  <si>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</si>
  <si>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</si>
  <si>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</si>
  <si>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</si>
  <si>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</si>
  <si>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</si>
  <si>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</si>
  <si>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</si>
  <si>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</si>
  <si>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</si>
  <si>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</si>
  <si>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</si>
  <si>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</si>
  <si>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</si>
  <si>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</si>
  <si>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</si>
  <si>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</si>
  <si>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</si>
  <si>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</si>
  <si>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</si>
  <si>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</si>
  <si>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</si>
  <si>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</si>
  <si>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</si>
  <si>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</si>
  <si>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</si>
  <si>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</si>
  <si>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</si>
  <si>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</si>
  <si>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</si>
  <si>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</si>
  <si>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</si>
  <si>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</si>
  <si>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</si>
  <si>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</si>
  <si>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</si>
  <si>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</si>
  <si>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</si>
  <si>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</si>
  <si>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</si>
  <si>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</si>
  <si>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</si>
  <si>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</si>
  <si>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</si>
  <si>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</si>
  <si>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</si>
  <si>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</si>
  <si>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</si>
  <si>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</si>
  <si>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</si>
  <si>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</si>
  <si>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</si>
  <si>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</si>
  <si>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</si>
  <si>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</si>
  <si>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</si>
  <si>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</si>
  <si>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</si>
  <si>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</si>
  <si>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</si>
  <si>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</si>
  <si>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</si>
  <si>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</si>
  <si>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</si>
  <si>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</si>
  <si>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</si>
  <si>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</si>
  <si>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</si>
  <si>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</si>
  <si>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</si>
  <si>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</si>
  <si>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</si>
  <si>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</si>
  <si>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</si>
  <si>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</si>
  <si>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</si>
  <si>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</si>
  <si>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</si>
  <si>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</si>
  <si>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</si>
  <si>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</si>
  <si>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</si>
  <si>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</si>
  <si>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</si>
  <si>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</si>
  <si>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</si>
  <si>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</si>
  <si>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</si>
  <si>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</si>
  <si>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</si>
  <si>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</si>
  <si>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</si>
  <si>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</si>
  <si>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</si>
  <si>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</si>
  <si>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</si>
  <si>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</si>
  <si>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</si>
  <si>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</si>
  <si>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</si>
  <si>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</si>
  <si>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</si>
  <si>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</si>
  <si>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</si>
  <si>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</si>
  <si>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</si>
  <si>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</si>
  <si>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</si>
  <si>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</si>
  <si>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</si>
  <si>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</si>
  <si>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</si>
  <si>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</si>
  <si>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</si>
  <si>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</si>
  <si>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</si>
  <si>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</si>
  <si>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</si>
  <si>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</si>
  <si>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</si>
  <si>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</si>
  <si>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</si>
  <si>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</si>
  <si>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</si>
  <si>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</si>
  <si>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</si>
  <si>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</si>
  <si>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</si>
  <si>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</si>
  <si>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</si>
  <si>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</si>
  <si>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</si>
  <si>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</si>
  <si>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</si>
  <si>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</si>
  <si>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</si>
  <si>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</si>
  <si>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</si>
  <si>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</si>
  <si>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</si>
  <si>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</si>
  <si>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</si>
  <si>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当該値(N-1)</t>
    <phoneticPr fontId="5"/>
  </si>
  <si>
    <t>当該値(N-2)</t>
    <phoneticPr fontId="5"/>
  </si>
  <si>
    <t>当該値(N)</t>
    <phoneticPr fontId="5"/>
  </si>
  <si>
    <t>当該値(N-2)</t>
    <phoneticPr fontId="5"/>
  </si>
  <si>
    <t>当該値(N-4)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</si>
  <si>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</si>
  <si>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</si>
  <si>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</si>
  <si>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</si>
  <si>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</si>
  <si>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</si>
  <si>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地方独立行政法人三重県立総合医療センター</t>
  </si>
  <si>
    <t>総合医療センター</t>
  </si>
  <si>
    <t>地方独立行政法人</t>
  </si>
  <si>
    <t>病院事業</t>
  </si>
  <si>
    <t>一般病院</t>
  </si>
  <si>
    <t>400床以上～500床未満</t>
  </si>
  <si>
    <t>非設置</t>
  </si>
  <si>
    <t>直営</t>
  </si>
  <si>
    <t>対象</t>
  </si>
  <si>
    <t>透 I 未 訓 ガ</t>
  </si>
  <si>
    <t>救 臨 感 へ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</si>
  <si>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</si>
  <si>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</si>
  <si>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</si>
  <si>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</si>
  <si>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</si>
  <si>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</si>
  <si>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</si>
  <si>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○県北勢医療圏の中核病院として、救命救急、高度、小児・周産期、感染、災害等の不採算・特殊部門に関わる医療を提供することにより、県の医療水準の向上に貢献するとともに、地域医療支援病院として、地域医療機関との連携を強化し、地域医療の充実に貢献している。
　また、臨床研修指定病院として研修医の積極的な受け入れにより、医療人材の育成に貢献している。</t>
    <phoneticPr fontId="5"/>
  </si>
  <si>
    <t>○上記動向をもとに、総合的に判断すると、県北勢医療圏域の中核病院としての役割を担いながら、今後も、財政状況を考慮した医療機器等の更新により、地域の医療ニーズに応えるとともに収益性を高めていく。
　また、給与費の抑制や、材料費及び経費のさらなる削減を進め、経営の健全化・効率化を図っていく。</t>
    <rPh sb="79" eb="80">
      <t>コタ</t>
    </rPh>
    <rPh sb="86" eb="89">
      <t>シュウエキセイ</t>
    </rPh>
    <rPh sb="90" eb="91">
      <t>タカ</t>
    </rPh>
    <phoneticPr fontId="5"/>
  </si>
  <si>
    <t>○有形固定資産減価償却率は類似病院の平均値を下回っているが、器械備品減価償却率は、類似病院の平均値を上回っているため、今後も財政状況を考慮に入れながら、計画的・効率的な医療機器の更新を行っていく。
○１床当たり有形固定資産は類似病院の平均値を下回っており、引き続き、過大な投資とならないよう留意していく。　　　　　　　　　　　　</t>
    <rPh sb="30" eb="32">
      <t>キカイ</t>
    </rPh>
    <phoneticPr fontId="5"/>
  </si>
  <si>
    <t>○経常収支比率は、診療単価の上昇等による入院・外来収益が増収し１００％を上回ったが、類似病院の平均値を下回っている。医業収支比率が昨年度以降低下しているため、今後は人材への投資に見合う、一層の収益の確保に努める必要がある。
○病床利用率は、昨年度より低下し、かつ、類似病院の平均値を下回っているため、今後も病床管理の適正化を進める必要がある。
○患者１人１日当たりの入院収益、外来収益は前年度決算額を上回り、類似病院平均値と比較して依然高い水準となっている。
○職員給与費対医業収益比率は前年度より上回っているが、類似病院の平均値を下回っているため、今後も時間外勤務の適正管理等給与費の抑制に努めていく。
○材料費対医業収益比率は前年度より低下し、かつ類似病院の平均値を下回っている。引き続き値引き交渉や診療材料等の適正管理を徹底し、費用の削減に努めていく。</t>
    <rPh sb="16" eb="17">
      <t>トウ</t>
    </rPh>
    <rPh sb="51" eb="53">
      <t>シタマワ</t>
    </rPh>
    <rPh sb="58" eb="60">
      <t>イギョウ</t>
    </rPh>
    <rPh sb="60" eb="62">
      <t>シュウシ</t>
    </rPh>
    <rPh sb="62" eb="64">
      <t>ヒリツ</t>
    </rPh>
    <rPh sb="65" eb="68">
      <t>サクネンド</t>
    </rPh>
    <rPh sb="68" eb="70">
      <t>イコウ</t>
    </rPh>
    <rPh sb="70" eb="72">
      <t>テイカ</t>
    </rPh>
    <rPh sb="249" eb="251">
      <t>ウワマワ</t>
    </rPh>
    <rPh sb="257" eb="259">
      <t>ルイジ</t>
    </rPh>
    <rPh sb="259" eb="261">
      <t>ビョウイン</t>
    </rPh>
    <rPh sb="262" eb="265">
      <t>ヘイキンチ</t>
    </rPh>
    <rPh sb="266" eb="268">
      <t>シタマワ</t>
    </rPh>
    <rPh sb="310" eb="312">
      <t>シュウエキ</t>
    </rPh>
    <rPh sb="320" eb="322">
      <t>テイカ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</si>
</sst>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13" fillId="0" borderId="7" xfId="0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 applyProtection="1">
      <alignment horizontal="left" vertical="top" wrapText="1" shrinkToFit="1"/>
      <protection locked="0"/>
    </xf>
    <xf numFmtId="0" fontId="11" fillId="0" borderId="0" xfId="0" applyFont="1" applyFill="1" applyBorder="1" applyAlignment="1" applyProtection="1">
      <alignment horizontal="left" vertical="top" wrapText="1" shrinkToFit="1"/>
      <protection locked="0"/>
    </xf>
    <xf numFmtId="0" fontId="11" fillId="0" borderId="9" xfId="0" applyFont="1" applyFill="1" applyBorder="1" applyAlignment="1" applyProtection="1">
      <alignment horizontal="left" vertical="top" wrapText="1" shrinkToFit="1"/>
      <protection locked="0"/>
    </xf>
    <xf numFmtId="0" fontId="11" fillId="0" borderId="10" xfId="0" applyFont="1" applyFill="1" applyBorder="1" applyAlignment="1" applyProtection="1">
      <alignment horizontal="left" vertical="top" wrapText="1" shrinkToFit="1"/>
      <protection locked="0"/>
    </xf>
    <xf numFmtId="0" fontId="11" fillId="0" borderId="1" xfId="0" applyFont="1" applyFill="1" applyBorder="1" applyAlignment="1" applyProtection="1">
      <alignment horizontal="left" vertical="top" wrapText="1" shrinkToFit="1"/>
      <protection locked="0"/>
    </xf>
    <xf numFmtId="0" fontId="11" fillId="0" borderId="11" xfId="0" applyFont="1" applyFill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horizontal="left" shrinkToFit="1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2" fillId="0" borderId="6" xfId="2" applyFont="1" applyFill="1" applyBorder="1" applyAlignment="1">
      <alignment horizontal="center" vertical="center" shrinkToFit="1"/>
    </xf>
    <xf numFmtId="0" fontId="12" fillId="0" borderId="7" xfId="2" applyFont="1" applyFill="1" applyBorder="1" applyAlignment="1">
      <alignment horizontal="center" vertical="center" shrinkToFit="1"/>
    </xf>
    <xf numFmtId="0" fontId="12" fillId="0" borderId="1" xfId="2" applyFont="1" applyFill="1" applyBorder="1" applyAlignment="1">
      <alignment horizontal="center" vertical="center" shrinkToFit="1"/>
    </xf>
    <xf numFmtId="0" fontId="12" fillId="0" borderId="11" xfId="2" applyFont="1" applyFill="1" applyBorder="1" applyAlignment="1">
      <alignment horizontal="center" vertical="center" shrinkToFit="1"/>
    </xf>
    <xf numFmtId="0" fontId="12" fillId="0" borderId="5" xfId="2" applyFont="1" applyFill="1" applyBorder="1" applyAlignment="1" applyProtection="1">
      <alignment horizontal="center" vertical="center" shrinkToFit="1"/>
      <protection locked="0"/>
    </xf>
    <xf numFmtId="0" fontId="12" fillId="0" borderId="6" xfId="2" applyFont="1" applyFill="1" applyBorder="1" applyAlignment="1" applyProtection="1">
      <alignment horizontal="center" vertical="center" shrinkToFit="1"/>
      <protection locked="0"/>
    </xf>
    <xf numFmtId="0" fontId="12" fillId="0" borderId="10" xfId="2" applyFont="1" applyFill="1" applyBorder="1" applyAlignment="1" applyProtection="1">
      <alignment horizontal="center" vertical="center" shrinkToFit="1"/>
      <protection locked="0"/>
    </xf>
    <xf numFmtId="0" fontId="12" fillId="0" borderId="1" xfId="2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73.599999999999994</c:v>
                </c:pt>
                <c:pt idx="1">
                  <c:v>73.5</c:v>
                </c:pt>
                <c:pt idx="2">
                  <c:v>73.2</c:v>
                </c:pt>
                <c:pt idx="3">
                  <c:v>69.099999999999994</c:v>
                </c:pt>
                <c:pt idx="4">
                  <c:v>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51A-960C-F0129199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62688"/>
        <c:axId val="14686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77</c:v>
                </c:pt>
                <c:pt idx="2">
                  <c:v>77.599999999999994</c:v>
                </c:pt>
                <c:pt idx="3">
                  <c:v>77</c:v>
                </c:pt>
                <c:pt idx="4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D-451A-960C-F0129199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62688"/>
        <c:axId val="146866608"/>
      </c:lineChart>
      <c:catAx>
        <c:axId val="146862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6866608"/>
        <c:crosses val="autoZero"/>
        <c:auto val="1"/>
        <c:lblAlgn val="ctr"/>
        <c:lblOffset val="100"/>
        <c:noMultiLvlLbl val="1"/>
      </c:catAx>
      <c:valAx>
        <c:axId val="14686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862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19375</c:v>
                </c:pt>
                <c:pt idx="1">
                  <c:v>20038</c:v>
                </c:pt>
                <c:pt idx="2">
                  <c:v>21522</c:v>
                </c:pt>
                <c:pt idx="3">
                  <c:v>21848</c:v>
                </c:pt>
                <c:pt idx="4">
                  <c:v>22788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1-4D60-93C1-546A97EAE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69344"/>
        <c:axId val="22796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14455</c:v>
                </c:pt>
                <c:pt idx="1">
                  <c:v>15171</c:v>
                </c:pt>
                <c:pt idx="2">
                  <c:v>15887</c:v>
                </c:pt>
                <c:pt idx="3">
                  <c:v>16979</c:v>
                </c:pt>
                <c:pt idx="4">
                  <c:v>18423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1-4D60-93C1-546A97EAE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9344"/>
        <c:axId val="227964640"/>
      </c:lineChart>
      <c:catAx>
        <c:axId val="227969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4640"/>
        <c:crosses val="autoZero"/>
        <c:auto val="1"/>
        <c:lblAlgn val="ctr"/>
        <c:lblOffset val="100"/>
        <c:noMultiLvlLbl val="1"/>
      </c:catAx>
      <c:valAx>
        <c:axId val="22796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96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58678</c:v>
                </c:pt>
                <c:pt idx="1">
                  <c:v>61432</c:v>
                </c:pt>
                <c:pt idx="2">
                  <c:v>62962</c:v>
                </c:pt>
                <c:pt idx="3">
                  <c:v>63905</c:v>
                </c:pt>
                <c:pt idx="4">
                  <c:v>68561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7-4B93-A248-E3D881097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69736"/>
        <c:axId val="22796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55265</c:v>
                </c:pt>
                <c:pt idx="1">
                  <c:v>56892</c:v>
                </c:pt>
                <c:pt idx="2">
                  <c:v>59108</c:v>
                </c:pt>
                <c:pt idx="3">
                  <c:v>60271</c:v>
                </c:pt>
                <c:pt idx="4">
                  <c:v>63766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7-4B93-A248-E3D881097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9736"/>
        <c:axId val="227967776"/>
      </c:lineChart>
      <c:catAx>
        <c:axId val="227969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7776"/>
        <c:crosses val="autoZero"/>
        <c:auto val="1"/>
        <c:lblAlgn val="ctr"/>
        <c:lblOffset val="100"/>
        <c:noMultiLvlLbl val="1"/>
      </c:catAx>
      <c:valAx>
        <c:axId val="22796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969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0</c:v>
                </c:pt>
                <c:pt idx="2">
                  <c:v>0</c:v>
                </c:pt>
                <c:pt idx="3">
                  <c:v>2.6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2-4396-86DC-F14AD6123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63080"/>
        <c:axId val="22761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42.9</c:v>
                </c:pt>
                <c:pt idx="1">
                  <c:v>40.200000000000003</c:v>
                </c:pt>
                <c:pt idx="2">
                  <c:v>40.4</c:v>
                </c:pt>
                <c:pt idx="3">
                  <c:v>40.1</c:v>
                </c:pt>
                <c:pt idx="4">
                  <c:v>40.799999999999997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2-4396-86DC-F14AD6123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63080"/>
        <c:axId val="227614696"/>
      </c:lineChart>
      <c:catAx>
        <c:axId val="146863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4696"/>
        <c:crosses val="autoZero"/>
        <c:auto val="1"/>
        <c:lblAlgn val="ctr"/>
        <c:lblOffset val="100"/>
        <c:noMultiLvlLbl val="1"/>
      </c:catAx>
      <c:valAx>
        <c:axId val="22761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6863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95.8</c:v>
                </c:pt>
                <c:pt idx="2">
                  <c:v>95</c:v>
                </c:pt>
                <c:pt idx="3">
                  <c:v>89.2</c:v>
                </c:pt>
                <c:pt idx="4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2-4652-96B5-570EF0470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5480"/>
        <c:axId val="22761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92.1</c:v>
                </c:pt>
                <c:pt idx="2">
                  <c:v>92.3</c:v>
                </c:pt>
                <c:pt idx="3">
                  <c:v>92.4</c:v>
                </c:pt>
                <c:pt idx="4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52-96B5-570EF0470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5480"/>
        <c:axId val="227619792"/>
      </c:lineChart>
      <c:catAx>
        <c:axId val="227615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9792"/>
        <c:crosses val="autoZero"/>
        <c:auto val="1"/>
        <c:lblAlgn val="ctr"/>
        <c:lblOffset val="100"/>
        <c:noMultiLvlLbl val="1"/>
      </c:catAx>
      <c:valAx>
        <c:axId val="22761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15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104.9</c:v>
                </c:pt>
                <c:pt idx="2">
                  <c:v>104.4</c:v>
                </c:pt>
                <c:pt idx="3">
                  <c:v>97.5</c:v>
                </c:pt>
                <c:pt idx="4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8-4598-BAFC-D2357621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5872"/>
        <c:axId val="227616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98.7</c:v>
                </c:pt>
                <c:pt idx="2">
                  <c:v>99</c:v>
                </c:pt>
                <c:pt idx="3">
                  <c:v>99</c:v>
                </c:pt>
                <c:pt idx="4">
                  <c:v>103.9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8-4598-BAFC-D2357621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5872"/>
        <c:axId val="227616264"/>
      </c:lineChart>
      <c:catAx>
        <c:axId val="227615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6264"/>
        <c:crosses val="autoZero"/>
        <c:auto val="1"/>
        <c:lblAlgn val="ctr"/>
        <c:lblOffset val="100"/>
        <c:noMultiLvlLbl val="1"/>
      </c:catAx>
      <c:valAx>
        <c:axId val="227616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27615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40.9</c:v>
                </c:pt>
                <c:pt idx="1">
                  <c:v>41.8</c:v>
                </c:pt>
                <c:pt idx="2">
                  <c:v>46.4</c:v>
                </c:pt>
                <c:pt idx="3">
                  <c:v>50.6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7-48F5-9A92-18ECB73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8224"/>
        <c:axId val="22761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52.7</c:v>
                </c:pt>
                <c:pt idx="2">
                  <c:v>53.7</c:v>
                </c:pt>
                <c:pt idx="3">
                  <c:v>56.4</c:v>
                </c:pt>
                <c:pt idx="4">
                  <c:v>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7-48F5-9A92-18ECB73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8224"/>
        <c:axId val="227618616"/>
      </c:lineChart>
      <c:catAx>
        <c:axId val="227618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8616"/>
        <c:crosses val="autoZero"/>
        <c:auto val="1"/>
        <c:lblAlgn val="ctr"/>
        <c:lblOffset val="100"/>
        <c:noMultiLvlLbl val="1"/>
      </c:catAx>
      <c:valAx>
        <c:axId val="227618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18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67.3</c:v>
                </c:pt>
                <c:pt idx="2">
                  <c:v>70</c:v>
                </c:pt>
                <c:pt idx="3">
                  <c:v>71.900000000000006</c:v>
                </c:pt>
                <c:pt idx="4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B-40FE-AA22-789D66C4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3520"/>
        <c:axId val="22761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68.400000000000006</c:v>
                </c:pt>
                <c:pt idx="2">
                  <c:v>69.3</c:v>
                </c:pt>
                <c:pt idx="3">
                  <c:v>71.099999999999994</c:v>
                </c:pt>
                <c:pt idx="4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B-40FE-AA22-789D66C4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3520"/>
        <c:axId val="227616656"/>
      </c:lineChart>
      <c:catAx>
        <c:axId val="227613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16656"/>
        <c:crosses val="autoZero"/>
        <c:auto val="1"/>
        <c:lblAlgn val="ctr"/>
        <c:lblOffset val="100"/>
        <c:noMultiLvlLbl val="1"/>
      </c:catAx>
      <c:valAx>
        <c:axId val="22761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13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23930163</c:v>
                </c:pt>
                <c:pt idx="1">
                  <c:v>23574889</c:v>
                </c:pt>
                <c:pt idx="2">
                  <c:v>24281677</c:v>
                </c:pt>
                <c:pt idx="3">
                  <c:v>25028761</c:v>
                </c:pt>
                <c:pt idx="4">
                  <c:v>27301969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A-43B1-97B8-76964550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4304"/>
        <c:axId val="22796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44446754</c:v>
                </c:pt>
                <c:pt idx="1">
                  <c:v>45729936</c:v>
                </c:pt>
                <c:pt idx="2">
                  <c:v>47442477</c:v>
                </c:pt>
                <c:pt idx="3">
                  <c:v>48164556</c:v>
                </c:pt>
                <c:pt idx="4">
                  <c:v>49637382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A-43B1-97B8-76964550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4304"/>
        <c:axId val="227965032"/>
      </c:lineChart>
      <c:catAx>
        <c:axId val="22761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5032"/>
        <c:crosses val="autoZero"/>
        <c:auto val="1"/>
        <c:lblAlgn val="ctr"/>
        <c:lblOffset val="100"/>
        <c:noMultiLvlLbl val="1"/>
      </c:catAx>
      <c:valAx>
        <c:axId val="22796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614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23.5</c:v>
                </c:pt>
                <c:pt idx="1">
                  <c:v>22.5</c:v>
                </c:pt>
                <c:pt idx="2">
                  <c:v>22.8</c:v>
                </c:pt>
                <c:pt idx="3">
                  <c:v>23</c:v>
                </c:pt>
                <c:pt idx="4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3-4DF9-B5CF-AB0674D2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62680"/>
        <c:axId val="227968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25.2</c:v>
                </c:pt>
                <c:pt idx="1">
                  <c:v>25.4</c:v>
                </c:pt>
                <c:pt idx="2">
                  <c:v>25.8</c:v>
                </c:pt>
                <c:pt idx="3">
                  <c:v>26.4</c:v>
                </c:pt>
                <c:pt idx="4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3-4DF9-B5CF-AB0674D2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2680"/>
        <c:axId val="227968168"/>
      </c:lineChart>
      <c:catAx>
        <c:axId val="227962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8168"/>
        <c:crosses val="autoZero"/>
        <c:auto val="1"/>
        <c:lblAlgn val="ctr"/>
        <c:lblOffset val="100"/>
        <c:noMultiLvlLbl val="1"/>
      </c:catAx>
      <c:valAx>
        <c:axId val="227968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962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49.5</c:v>
                </c:pt>
                <c:pt idx="2">
                  <c:v>49.2</c:v>
                </c:pt>
                <c:pt idx="3">
                  <c:v>52.4</c:v>
                </c:pt>
                <c:pt idx="4">
                  <c:v>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F77-AC34-3008B1864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64248"/>
        <c:axId val="227963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53.8</c:v>
                </c:pt>
                <c:pt idx="2">
                  <c:v>53</c:v>
                </c:pt>
                <c:pt idx="3">
                  <c:v>53</c:v>
                </c:pt>
                <c:pt idx="4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B-4F77-AC34-3008B1864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64248"/>
        <c:axId val="227963464"/>
      </c:lineChart>
      <c:catAx>
        <c:axId val="227964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963464"/>
        <c:crosses val="autoZero"/>
        <c:auto val="1"/>
        <c:lblAlgn val="ctr"/>
        <c:lblOffset val="100"/>
        <c:noMultiLvlLbl val="1"/>
      </c:catAx>
      <c:valAx>
        <c:axId val="227963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964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JM18" zoomScale="110" zoomScaleNormal="110" zoomScaleSheetLayoutView="70" workbookViewId="0">
      <selection activeCell="NJ39" sqref="NJ39:NX51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3" customWidth="1"/>
    <col min="393" max="393" width="2.63281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 x14ac:dyDescent="0.2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 x14ac:dyDescent="0.2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54" t="str">
        <f>データ!H6</f>
        <v>三重県地方独立行政法人三重県立総合医療センター　総合医療センター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141" t="str">
        <f>データ!K6</f>
        <v>地方独立行政法人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400床以上～500床未満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データ!Z6</f>
        <v>419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データ!AA6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データ!AB6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51" t="s">
        <v>20</v>
      </c>
      <c r="NK9" s="152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26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対象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透 I 未 訓 ガ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 臨 感 へ 災 地 輪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データ!AC6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>
        <f>データ!AD6</f>
        <v>4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データ!AE6</f>
        <v>423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7" t="s">
        <v>22</v>
      </c>
      <c r="NK10" s="148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FZ11" s="144" t="s">
        <v>28</v>
      </c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6"/>
      <c r="ID11" s="144" t="s">
        <v>29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30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31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30" t="str">
        <f>データ!U6</f>
        <v>-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29978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非該当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FZ12" s="141" t="str">
        <f>データ!Y6</f>
        <v>７：１</v>
      </c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3"/>
      <c r="ID12" s="130">
        <f>データ!AF6</f>
        <v>377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データ!AG6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データ!AH6</f>
        <v>377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133" t="s">
        <v>32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33" t="s">
        <v>33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34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 x14ac:dyDescent="0.2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5" t="s">
        <v>36</v>
      </c>
      <c r="NK16" s="136"/>
      <c r="NL16" s="136"/>
      <c r="NM16" s="136"/>
      <c r="NN16" s="137"/>
      <c r="NO16" s="135" t="s">
        <v>37</v>
      </c>
      <c r="NP16" s="136"/>
      <c r="NQ16" s="136"/>
      <c r="NR16" s="136"/>
      <c r="NS16" s="137"/>
      <c r="NT16" s="135" t="s">
        <v>38</v>
      </c>
      <c r="NU16" s="136"/>
      <c r="NV16" s="136"/>
      <c r="NW16" s="136"/>
      <c r="NX16" s="137"/>
    </row>
    <row r="17" spans="1:393" ht="13.5" customHeight="1" x14ac:dyDescent="0.2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3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6" t="s">
        <v>39</v>
      </c>
      <c r="NK18" s="127"/>
      <c r="NL18" s="127"/>
      <c r="NM18" s="122" t="s">
        <v>40</v>
      </c>
      <c r="NN18" s="123"/>
      <c r="NO18" s="126" t="s">
        <v>70</v>
      </c>
      <c r="NP18" s="127"/>
      <c r="NQ18" s="127"/>
      <c r="NR18" s="122" t="s">
        <v>40</v>
      </c>
      <c r="NS18" s="123"/>
      <c r="NT18" s="126" t="s">
        <v>39</v>
      </c>
      <c r="NU18" s="127"/>
      <c r="NV18" s="127"/>
      <c r="NW18" s="122" t="s">
        <v>40</v>
      </c>
      <c r="NX18" s="123"/>
      <c r="NY18" s="73"/>
      <c r="NZ18" s="73"/>
      <c r="OC18" s="2" t="s">
        <v>41</v>
      </c>
    </row>
    <row r="19" spans="1:393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8"/>
      <c r="NK19" s="129"/>
      <c r="NL19" s="129"/>
      <c r="NM19" s="124"/>
      <c r="NN19" s="125"/>
      <c r="NO19" s="128"/>
      <c r="NP19" s="129"/>
      <c r="NQ19" s="129"/>
      <c r="NR19" s="124"/>
      <c r="NS19" s="125"/>
      <c r="NT19" s="128"/>
      <c r="NU19" s="129"/>
      <c r="NV19" s="129"/>
      <c r="NW19" s="124"/>
      <c r="NX19" s="125"/>
      <c r="NY19" s="73"/>
      <c r="NZ19" s="73"/>
      <c r="OC19" s="28" t="s">
        <v>42</v>
      </c>
    </row>
    <row r="20" spans="1:393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7" t="s">
        <v>43</v>
      </c>
      <c r="NK20" s="117"/>
      <c r="NL20" s="117"/>
      <c r="NM20" s="117"/>
      <c r="NN20" s="117"/>
      <c r="NO20" s="117"/>
      <c r="NP20" s="117"/>
      <c r="NQ20" s="117"/>
      <c r="NR20" s="117"/>
      <c r="NS20" s="117"/>
      <c r="NT20" s="117"/>
      <c r="NU20" s="117"/>
      <c r="NV20" s="117"/>
      <c r="NW20" s="117"/>
      <c r="NX20" s="117"/>
      <c r="OC20" s="28" t="s">
        <v>44</v>
      </c>
    </row>
    <row r="21" spans="1:393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8"/>
      <c r="NK21" s="118"/>
      <c r="NL21" s="118"/>
      <c r="NM21" s="118"/>
      <c r="NN21" s="118"/>
      <c r="NO21" s="118"/>
      <c r="NP21" s="118"/>
      <c r="NQ21" s="118"/>
      <c r="NR21" s="118"/>
      <c r="NS21" s="118"/>
      <c r="NT21" s="118"/>
      <c r="NU21" s="118"/>
      <c r="NV21" s="118"/>
      <c r="NW21" s="118"/>
      <c r="NX21" s="118"/>
      <c r="OC21" s="28" t="s">
        <v>45</v>
      </c>
    </row>
    <row r="22" spans="1:393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9" t="s">
        <v>185</v>
      </c>
      <c r="NK22" s="120"/>
      <c r="NL22" s="120"/>
      <c r="NM22" s="120"/>
      <c r="NN22" s="120"/>
      <c r="NO22" s="120"/>
      <c r="NP22" s="120"/>
      <c r="NQ22" s="120"/>
      <c r="NR22" s="120"/>
      <c r="NS22" s="120"/>
      <c r="NT22" s="120"/>
      <c r="NU22" s="120"/>
      <c r="NV22" s="120"/>
      <c r="NW22" s="120"/>
      <c r="NX22" s="121"/>
      <c r="OC22" s="28" t="s">
        <v>46</v>
      </c>
    </row>
    <row r="23" spans="1:393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47</v>
      </c>
    </row>
    <row r="24" spans="1:393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48</v>
      </c>
    </row>
    <row r="25" spans="1:393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49</v>
      </c>
    </row>
    <row r="26" spans="1:393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50</v>
      </c>
    </row>
    <row r="27" spans="1:393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51</v>
      </c>
    </row>
    <row r="28" spans="1:393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52</v>
      </c>
    </row>
    <row r="29" spans="1:393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53</v>
      </c>
    </row>
    <row r="30" spans="1:393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54</v>
      </c>
    </row>
    <row r="31" spans="1:393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55</v>
      </c>
    </row>
    <row r="32" spans="1:393" ht="13.5" customHeight="1" x14ac:dyDescent="0.2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56</v>
      </c>
    </row>
    <row r="33" spans="1:393" ht="13.5" customHeight="1" x14ac:dyDescent="0.2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96.2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104.9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104.4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97.5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100.7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94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95.8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95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89.2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83.7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4.0999999999999996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2.6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0.4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73.599999999999994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73.5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73.2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69.099999999999994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62.9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58</v>
      </c>
    </row>
    <row r="34" spans="1:393" ht="13.5" customHeight="1" x14ac:dyDescent="0.2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98.5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98.7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99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99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103.9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91.6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92.1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92.3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92.4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87.5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42.9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40.200000000000003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40.4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40.1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40.799999999999997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76.099999999999994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77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77.599999999999994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77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68.400000000000006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60</v>
      </c>
    </row>
    <row r="35" spans="1:393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61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62</v>
      </c>
    </row>
    <row r="36" spans="1:393" ht="13.5" customHeight="1" x14ac:dyDescent="0.2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63</v>
      </c>
    </row>
    <row r="37" spans="1:393" ht="13.5" customHeight="1" x14ac:dyDescent="0.2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188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67</v>
      </c>
    </row>
    <row r="40" spans="1:393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68</v>
      </c>
    </row>
    <row r="41" spans="1:393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69</v>
      </c>
    </row>
    <row r="42" spans="1:393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70</v>
      </c>
    </row>
    <row r="43" spans="1:393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71</v>
      </c>
    </row>
    <row r="44" spans="1:393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72</v>
      </c>
    </row>
    <row r="45" spans="1:393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73</v>
      </c>
    </row>
    <row r="46" spans="1:393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74</v>
      </c>
    </row>
    <row r="47" spans="1:393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75</v>
      </c>
    </row>
    <row r="48" spans="1:393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76</v>
      </c>
    </row>
    <row r="49" spans="1:393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77</v>
      </c>
    </row>
    <row r="50" spans="1:393" ht="30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78</v>
      </c>
    </row>
    <row r="51" spans="1:393" ht="37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79</v>
      </c>
    </row>
    <row r="52" spans="1:393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 x14ac:dyDescent="0.2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187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 x14ac:dyDescent="0.2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58678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61432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62962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63905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68561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19375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20038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21522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21848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22788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51.3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49.5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49.2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52.4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53.2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23.5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22.5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22.8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23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21.6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 x14ac:dyDescent="0.2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55265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56892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59108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60271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63766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14455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15171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15887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16979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18423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54.1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53.8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53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53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56.7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25.2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25.4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25.8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26.4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26.2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4.5" customHeight="1" x14ac:dyDescent="0.2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5.25" customHeight="1" x14ac:dyDescent="0.2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4.5" customHeight="1" x14ac:dyDescent="0.2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 x14ac:dyDescent="0.2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 x14ac:dyDescent="0.2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186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2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2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2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40.9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41.8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46.4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50.6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53.9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72.099999999999994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67.3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70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71.900000000000006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71.3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23930163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23574889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24281677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25028761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27301969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52.5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52.7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53.7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56.4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56.8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66.099999999999994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68.400000000000006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69.3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71.099999999999994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69.8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44446754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45729936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47442477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48164556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49637382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8.25" customHeight="1" x14ac:dyDescent="0.2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8.25" customHeight="1" x14ac:dyDescent="0.2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8.25" customHeight="1" x14ac:dyDescent="0.2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2">
      <c r="B85" t="s">
        <v>85</v>
      </c>
      <c r="C85" s="2"/>
      <c r="BH85" s="2"/>
      <c r="GR85" s="2"/>
      <c r="IV85" s="2"/>
      <c r="LD85" s="2"/>
      <c r="NJ85" s="73"/>
      <c r="NK85" s="73"/>
      <c r="NL85" s="73"/>
      <c r="NM85" s="73"/>
      <c r="NN85" s="73"/>
      <c r="NO85" s="73"/>
      <c r="NP85" s="73"/>
      <c r="NQ85" s="73"/>
      <c r="NR85" s="73"/>
      <c r="NS85" s="73"/>
      <c r="NT85" s="73"/>
      <c r="NU85" s="73"/>
      <c r="NV85" s="73"/>
      <c r="NW85" s="73"/>
      <c r="NX85" s="73"/>
    </row>
    <row r="86" spans="1:388" x14ac:dyDescent="0.2">
      <c r="C86" s="2"/>
      <c r="BH86" s="2"/>
      <c r="GR86" s="2"/>
      <c r="IV86" s="2"/>
      <c r="LD86" s="2"/>
      <c r="NJ86" s="73"/>
      <c r="NK86" s="73"/>
      <c r="NL86" s="73"/>
      <c r="NM86" s="73"/>
      <c r="NN86" s="73"/>
      <c r="NO86" s="73"/>
      <c r="NP86" s="73"/>
      <c r="NQ86" s="73"/>
      <c r="NR86" s="73"/>
      <c r="NS86" s="73"/>
      <c r="NT86" s="73"/>
      <c r="NU86" s="73"/>
      <c r="NV86" s="73"/>
      <c r="NW86" s="73"/>
      <c r="NX86" s="73"/>
    </row>
    <row r="87" spans="1:388" x14ac:dyDescent="0.2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NJ87" s="73"/>
      <c r="NK87" s="73"/>
      <c r="NL87" s="73"/>
      <c r="NM87" s="73"/>
      <c r="NN87" s="73"/>
      <c r="NO87" s="73"/>
      <c r="NP87" s="73"/>
      <c r="NQ87" s="73"/>
      <c r="NR87" s="73"/>
      <c r="NS87" s="73"/>
      <c r="NT87" s="73"/>
      <c r="NU87" s="73"/>
      <c r="NV87" s="73"/>
      <c r="NW87" s="73"/>
      <c r="NX87" s="73"/>
    </row>
    <row r="88" spans="1:388" x14ac:dyDescent="0.2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2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2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64O6F3Ga9AdiYoOg9U30M0TOW5WkrIPPACLr67dfAg53tMFMH8v/Hi/NGgj/nj7ngUWmF775JHgqrpa4fBJohg==" saltValue="gHlCkK6MRzmm4NKLrnhxKA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54" width="11.90625" customWidth="1"/>
    <col min="155" max="155" width="10.90625" customWidth="1"/>
  </cols>
  <sheetData>
    <row r="1" spans="1:155" x14ac:dyDescent="0.2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2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2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83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2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6" t="s">
        <v>106</v>
      </c>
      <c r="AJ4" s="157"/>
      <c r="AK4" s="157"/>
      <c r="AL4" s="157"/>
      <c r="AM4" s="157"/>
      <c r="AN4" s="157"/>
      <c r="AO4" s="157"/>
      <c r="AP4" s="157"/>
      <c r="AQ4" s="157"/>
      <c r="AR4" s="157"/>
      <c r="AS4" s="158"/>
      <c r="AT4" s="159" t="s">
        <v>107</v>
      </c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9" t="s">
        <v>108</v>
      </c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6" t="s">
        <v>109</v>
      </c>
      <c r="BQ4" s="157"/>
      <c r="BR4" s="157"/>
      <c r="BS4" s="157"/>
      <c r="BT4" s="157"/>
      <c r="BU4" s="157"/>
      <c r="BV4" s="157"/>
      <c r="BW4" s="157"/>
      <c r="BX4" s="157"/>
      <c r="BY4" s="157"/>
      <c r="BZ4" s="158"/>
      <c r="CA4" s="155" t="s">
        <v>110</v>
      </c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9" t="s">
        <v>111</v>
      </c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 t="s">
        <v>112</v>
      </c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 t="s">
        <v>113</v>
      </c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6" t="s">
        <v>114</v>
      </c>
      <c r="DT4" s="157"/>
      <c r="DU4" s="157"/>
      <c r="DV4" s="157"/>
      <c r="DW4" s="157"/>
      <c r="DX4" s="157"/>
      <c r="DY4" s="157"/>
      <c r="DZ4" s="157"/>
      <c r="EA4" s="157"/>
      <c r="EB4" s="157"/>
      <c r="EC4" s="158"/>
      <c r="ED4" s="155" t="s">
        <v>115</v>
      </c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 t="s">
        <v>116</v>
      </c>
      <c r="EP4" s="155"/>
      <c r="EQ4" s="155"/>
      <c r="ER4" s="155"/>
      <c r="ES4" s="155"/>
      <c r="ET4" s="155"/>
      <c r="EU4" s="155"/>
      <c r="EV4" s="155"/>
      <c r="EW4" s="155"/>
      <c r="EX4" s="155"/>
      <c r="EY4" s="155"/>
    </row>
    <row r="5" spans="1:155" x14ac:dyDescent="0.2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151</v>
      </c>
      <c r="AT5" s="62" t="s">
        <v>141</v>
      </c>
      <c r="AU5" s="62" t="s">
        <v>142</v>
      </c>
      <c r="AV5" s="62" t="s">
        <v>152</v>
      </c>
      <c r="AW5" s="62" t="s">
        <v>144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151</v>
      </c>
      <c r="BE5" s="62" t="s">
        <v>141</v>
      </c>
      <c r="BF5" s="62" t="s">
        <v>142</v>
      </c>
      <c r="BG5" s="62" t="s">
        <v>143</v>
      </c>
      <c r="BH5" s="62" t="s">
        <v>153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151</v>
      </c>
      <c r="BP5" s="62" t="s">
        <v>141</v>
      </c>
      <c r="BQ5" s="62" t="s">
        <v>154</v>
      </c>
      <c r="BR5" s="62" t="s">
        <v>143</v>
      </c>
      <c r="BS5" s="62" t="s">
        <v>155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151</v>
      </c>
      <c r="CA5" s="62" t="s">
        <v>141</v>
      </c>
      <c r="CB5" s="62" t="s">
        <v>142</v>
      </c>
      <c r="CC5" s="62" t="s">
        <v>143</v>
      </c>
      <c r="CD5" s="62" t="s">
        <v>155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151</v>
      </c>
      <c r="CL5" s="62" t="s">
        <v>141</v>
      </c>
      <c r="CM5" s="62" t="s">
        <v>142</v>
      </c>
      <c r="CN5" s="62" t="s">
        <v>143</v>
      </c>
      <c r="CO5" s="62" t="s">
        <v>156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151</v>
      </c>
      <c r="CW5" s="62" t="s">
        <v>141</v>
      </c>
      <c r="CX5" s="62" t="s">
        <v>142</v>
      </c>
      <c r="CY5" s="62" t="s">
        <v>157</v>
      </c>
      <c r="CZ5" s="62" t="s">
        <v>155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151</v>
      </c>
      <c r="DH5" s="62" t="s">
        <v>141</v>
      </c>
      <c r="DI5" s="62" t="s">
        <v>154</v>
      </c>
      <c r="DJ5" s="62" t="s">
        <v>143</v>
      </c>
      <c r="DK5" s="62" t="s">
        <v>155</v>
      </c>
      <c r="DL5" s="62" t="s">
        <v>158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151</v>
      </c>
      <c r="DS5" s="62" t="s">
        <v>141</v>
      </c>
      <c r="DT5" s="62" t="s">
        <v>142</v>
      </c>
      <c r="DU5" s="62" t="s">
        <v>159</v>
      </c>
      <c r="DV5" s="62" t="s">
        <v>155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151</v>
      </c>
      <c r="ED5" s="62" t="s">
        <v>160</v>
      </c>
      <c r="EE5" s="62" t="s">
        <v>142</v>
      </c>
      <c r="EF5" s="62" t="s">
        <v>143</v>
      </c>
      <c r="EG5" s="62" t="s">
        <v>155</v>
      </c>
      <c r="EH5" s="62" t="s">
        <v>161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150</v>
      </c>
      <c r="EN5" s="62" t="s">
        <v>162</v>
      </c>
      <c r="EO5" s="62" t="s">
        <v>163</v>
      </c>
      <c r="EP5" s="62" t="s">
        <v>142</v>
      </c>
      <c r="EQ5" s="62" t="s">
        <v>143</v>
      </c>
      <c r="ER5" s="62" t="s">
        <v>155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  <c r="EY5" s="62" t="s">
        <v>151</v>
      </c>
    </row>
    <row r="6" spans="1:155" s="67" customFormat="1" x14ac:dyDescent="0.2">
      <c r="A6" s="48" t="s">
        <v>164</v>
      </c>
      <c r="B6" s="63">
        <f>B8</f>
        <v>2020</v>
      </c>
      <c r="C6" s="63">
        <f t="shared" ref="C6:M6" si="2">C8</f>
        <v>247500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0" t="str">
        <f>IF(H8&lt;&gt;I8,H8,"")&amp;IF(I8&lt;&gt;J8,I8,"")&amp;"　"&amp;J8</f>
        <v>三重県地方独立行政法人三重県立総合医療センター　総合医療センター</v>
      </c>
      <c r="I6" s="161"/>
      <c r="J6" s="162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26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感 へ 災 地 輪</v>
      </c>
      <c r="U6" s="64" t="str">
        <f>U8</f>
        <v>-</v>
      </c>
      <c r="V6" s="64">
        <f>V8</f>
        <v>29978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419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4</v>
      </c>
      <c r="AE6" s="64">
        <f t="shared" si="3"/>
        <v>423</v>
      </c>
      <c r="AF6" s="64">
        <f t="shared" si="3"/>
        <v>377</v>
      </c>
      <c r="AG6" s="64" t="str">
        <f t="shared" si="3"/>
        <v>-</v>
      </c>
      <c r="AH6" s="64">
        <f t="shared" si="3"/>
        <v>377</v>
      </c>
      <c r="AI6" s="65">
        <f>IF(AI8="-",NA(),AI8)</f>
        <v>96.2</v>
      </c>
      <c r="AJ6" s="65">
        <f t="shared" ref="AJ6:AR6" si="5">IF(AJ8="-",NA(),AJ8)</f>
        <v>104.9</v>
      </c>
      <c r="AK6" s="65">
        <f t="shared" si="5"/>
        <v>104.4</v>
      </c>
      <c r="AL6" s="65">
        <f t="shared" si="5"/>
        <v>97.5</v>
      </c>
      <c r="AM6" s="65">
        <f t="shared" si="5"/>
        <v>100.7</v>
      </c>
      <c r="AN6" s="65">
        <f t="shared" si="5"/>
        <v>98.5</v>
      </c>
      <c r="AO6" s="65">
        <f t="shared" si="5"/>
        <v>98.7</v>
      </c>
      <c r="AP6" s="65">
        <f t="shared" si="5"/>
        <v>99</v>
      </c>
      <c r="AQ6" s="65">
        <f t="shared" si="5"/>
        <v>99</v>
      </c>
      <c r="AR6" s="65">
        <f t="shared" si="5"/>
        <v>103.9</v>
      </c>
      <c r="AS6" s="65" t="str">
        <f>IF(AS8="-","【-】","【"&amp;SUBSTITUTE(TEXT(AS8,"#,##0.0"),"-","△")&amp;"】")</f>
        <v>【102.5】</v>
      </c>
      <c r="AT6" s="65">
        <f>IF(AT8="-",NA(),AT8)</f>
        <v>94</v>
      </c>
      <c r="AU6" s="65">
        <f t="shared" ref="AU6:BC6" si="6">IF(AU8="-",NA(),AU8)</f>
        <v>95.8</v>
      </c>
      <c r="AV6" s="65">
        <f t="shared" si="6"/>
        <v>95</v>
      </c>
      <c r="AW6" s="65">
        <f t="shared" si="6"/>
        <v>89.2</v>
      </c>
      <c r="AX6" s="65">
        <f t="shared" si="6"/>
        <v>83.7</v>
      </c>
      <c r="AY6" s="65">
        <f t="shared" si="6"/>
        <v>91.6</v>
      </c>
      <c r="AZ6" s="65">
        <f t="shared" si="6"/>
        <v>92.1</v>
      </c>
      <c r="BA6" s="65">
        <f t="shared" si="6"/>
        <v>92.3</v>
      </c>
      <c r="BB6" s="65">
        <f t="shared" si="6"/>
        <v>92.4</v>
      </c>
      <c r="BC6" s="65">
        <f t="shared" si="6"/>
        <v>87.5</v>
      </c>
      <c r="BD6" s="65" t="str">
        <f>IF(BD8="-","【-】","【"&amp;SUBSTITUTE(TEXT(BD8,"#,##0.0"),"-","△")&amp;"】")</f>
        <v>【84.7】</v>
      </c>
      <c r="BE6" s="65">
        <f>IF(BE8="-",NA(),BE8)</f>
        <v>4.0999999999999996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2.6</v>
      </c>
      <c r="BI6" s="65">
        <f t="shared" si="7"/>
        <v>0.4</v>
      </c>
      <c r="BJ6" s="65">
        <f t="shared" si="7"/>
        <v>42.9</v>
      </c>
      <c r="BK6" s="65">
        <f t="shared" si="7"/>
        <v>40.200000000000003</v>
      </c>
      <c r="BL6" s="65">
        <f t="shared" si="7"/>
        <v>40.4</v>
      </c>
      <c r="BM6" s="65">
        <f t="shared" si="7"/>
        <v>40.1</v>
      </c>
      <c r="BN6" s="65">
        <f t="shared" si="7"/>
        <v>40.799999999999997</v>
      </c>
      <c r="BO6" s="65" t="str">
        <f>IF(BO8="-","【-】","【"&amp;SUBSTITUTE(TEXT(BO8,"#,##0.0"),"-","△")&amp;"】")</f>
        <v>【69.3】</v>
      </c>
      <c r="BP6" s="65">
        <f>IF(BP8="-",NA(),BP8)</f>
        <v>73.599999999999994</v>
      </c>
      <c r="BQ6" s="65">
        <f t="shared" ref="BQ6:BY6" si="8">IF(BQ8="-",NA(),BQ8)</f>
        <v>73.5</v>
      </c>
      <c r="BR6" s="65">
        <f t="shared" si="8"/>
        <v>73.2</v>
      </c>
      <c r="BS6" s="65">
        <f t="shared" si="8"/>
        <v>69.099999999999994</v>
      </c>
      <c r="BT6" s="65">
        <f t="shared" si="8"/>
        <v>62.9</v>
      </c>
      <c r="BU6" s="65">
        <f t="shared" si="8"/>
        <v>76.099999999999994</v>
      </c>
      <c r="BV6" s="65">
        <f t="shared" si="8"/>
        <v>77</v>
      </c>
      <c r="BW6" s="65">
        <f t="shared" si="8"/>
        <v>77.599999999999994</v>
      </c>
      <c r="BX6" s="65">
        <f t="shared" si="8"/>
        <v>77</v>
      </c>
      <c r="BY6" s="65">
        <f t="shared" si="8"/>
        <v>68.400000000000006</v>
      </c>
      <c r="BZ6" s="65" t="str">
        <f>IF(BZ8="-","【-】","【"&amp;SUBSTITUTE(TEXT(BZ8,"#,##0.0"),"-","△")&amp;"】")</f>
        <v>【67.2】</v>
      </c>
      <c r="CA6" s="66">
        <f>IF(CA8="-",NA(),CA8)</f>
        <v>58678</v>
      </c>
      <c r="CB6" s="66">
        <f t="shared" ref="CB6:CJ6" si="9">IF(CB8="-",NA(),CB8)</f>
        <v>61432</v>
      </c>
      <c r="CC6" s="66">
        <f t="shared" si="9"/>
        <v>62962</v>
      </c>
      <c r="CD6" s="66">
        <f t="shared" si="9"/>
        <v>63905</v>
      </c>
      <c r="CE6" s="66">
        <f t="shared" si="9"/>
        <v>68561</v>
      </c>
      <c r="CF6" s="66">
        <f t="shared" si="9"/>
        <v>55265</v>
      </c>
      <c r="CG6" s="66">
        <f t="shared" si="9"/>
        <v>56892</v>
      </c>
      <c r="CH6" s="66">
        <f t="shared" si="9"/>
        <v>59108</v>
      </c>
      <c r="CI6" s="66">
        <f t="shared" si="9"/>
        <v>60271</v>
      </c>
      <c r="CJ6" s="66">
        <f t="shared" si="9"/>
        <v>63766</v>
      </c>
      <c r="CK6" s="65" t="str">
        <f>IF(CK8="-","【-】","【"&amp;SUBSTITUTE(TEXT(CK8,"#,##0"),"-","△")&amp;"】")</f>
        <v>【56,733】</v>
      </c>
      <c r="CL6" s="66">
        <f>IF(CL8="-",NA(),CL8)</f>
        <v>19375</v>
      </c>
      <c r="CM6" s="66">
        <f t="shared" ref="CM6:CU6" si="10">IF(CM8="-",NA(),CM8)</f>
        <v>20038</v>
      </c>
      <c r="CN6" s="66">
        <f t="shared" si="10"/>
        <v>21522</v>
      </c>
      <c r="CO6" s="66">
        <f t="shared" si="10"/>
        <v>21848</v>
      </c>
      <c r="CP6" s="66">
        <f t="shared" si="10"/>
        <v>22788</v>
      </c>
      <c r="CQ6" s="66">
        <f t="shared" si="10"/>
        <v>14455</v>
      </c>
      <c r="CR6" s="66">
        <f t="shared" si="10"/>
        <v>15171</v>
      </c>
      <c r="CS6" s="66">
        <f t="shared" si="10"/>
        <v>15887</v>
      </c>
      <c r="CT6" s="66">
        <f t="shared" si="10"/>
        <v>16979</v>
      </c>
      <c r="CU6" s="66">
        <f t="shared" si="10"/>
        <v>18423</v>
      </c>
      <c r="CV6" s="65" t="str">
        <f>IF(CV8="-","【-】","【"&amp;SUBSTITUTE(TEXT(CV8,"#,##0"),"-","△")&amp;"】")</f>
        <v>【16,778】</v>
      </c>
      <c r="CW6" s="65">
        <f>IF(CW8="-",NA(),CW8)</f>
        <v>51.3</v>
      </c>
      <c r="CX6" s="65">
        <f t="shared" ref="CX6:DF6" si="11">IF(CX8="-",NA(),CX8)</f>
        <v>49.5</v>
      </c>
      <c r="CY6" s="65">
        <f t="shared" si="11"/>
        <v>49.2</v>
      </c>
      <c r="CZ6" s="65">
        <f t="shared" si="11"/>
        <v>52.4</v>
      </c>
      <c r="DA6" s="65">
        <f t="shared" si="11"/>
        <v>53.2</v>
      </c>
      <c r="DB6" s="65">
        <f t="shared" si="11"/>
        <v>54.1</v>
      </c>
      <c r="DC6" s="65">
        <f t="shared" si="11"/>
        <v>53.8</v>
      </c>
      <c r="DD6" s="65">
        <f t="shared" si="11"/>
        <v>53</v>
      </c>
      <c r="DE6" s="65">
        <f t="shared" si="11"/>
        <v>53</v>
      </c>
      <c r="DF6" s="65">
        <f t="shared" si="11"/>
        <v>56.7</v>
      </c>
      <c r="DG6" s="65" t="str">
        <f>IF(DG8="-","【-】","【"&amp;SUBSTITUTE(TEXT(DG8,"#,##0.0"),"-","△")&amp;"】")</f>
        <v>【58.8】</v>
      </c>
      <c r="DH6" s="65">
        <f>IF(DH8="-",NA(),DH8)</f>
        <v>23.5</v>
      </c>
      <c r="DI6" s="65">
        <f t="shared" ref="DI6:DQ6" si="12">IF(DI8="-",NA(),DI8)</f>
        <v>22.5</v>
      </c>
      <c r="DJ6" s="65">
        <f t="shared" si="12"/>
        <v>22.8</v>
      </c>
      <c r="DK6" s="65">
        <f t="shared" si="12"/>
        <v>23</v>
      </c>
      <c r="DL6" s="65">
        <f t="shared" si="12"/>
        <v>21.6</v>
      </c>
      <c r="DM6" s="65">
        <f t="shared" si="12"/>
        <v>25.2</v>
      </c>
      <c r="DN6" s="65">
        <f t="shared" si="12"/>
        <v>25.4</v>
      </c>
      <c r="DO6" s="65">
        <f t="shared" si="12"/>
        <v>25.8</v>
      </c>
      <c r="DP6" s="65">
        <f t="shared" si="12"/>
        <v>26.4</v>
      </c>
      <c r="DQ6" s="65">
        <f t="shared" si="12"/>
        <v>26.2</v>
      </c>
      <c r="DR6" s="65" t="str">
        <f>IF(DR8="-","【-】","【"&amp;SUBSTITUTE(TEXT(DR8,"#,##0.0"),"-","△")&amp;"】")</f>
        <v>【24.8】</v>
      </c>
      <c r="DS6" s="65">
        <f>IF(DS8="-",NA(),DS8)</f>
        <v>40.9</v>
      </c>
      <c r="DT6" s="65">
        <f t="shared" ref="DT6:EB6" si="13">IF(DT8="-",NA(),DT8)</f>
        <v>41.8</v>
      </c>
      <c r="DU6" s="65">
        <f t="shared" si="13"/>
        <v>46.4</v>
      </c>
      <c r="DV6" s="65">
        <f t="shared" si="13"/>
        <v>50.6</v>
      </c>
      <c r="DW6" s="65">
        <f t="shared" si="13"/>
        <v>53.9</v>
      </c>
      <c r="DX6" s="65">
        <f t="shared" si="13"/>
        <v>52.5</v>
      </c>
      <c r="DY6" s="65">
        <f t="shared" si="13"/>
        <v>52.7</v>
      </c>
      <c r="DZ6" s="65">
        <f t="shared" si="13"/>
        <v>53.7</v>
      </c>
      <c r="EA6" s="65">
        <f t="shared" si="13"/>
        <v>56.4</v>
      </c>
      <c r="EB6" s="65">
        <f t="shared" si="13"/>
        <v>56.8</v>
      </c>
      <c r="EC6" s="65" t="str">
        <f>IF(EC8="-","【-】","【"&amp;SUBSTITUTE(TEXT(EC8,"#,##0.0"),"-","△")&amp;"】")</f>
        <v>【54.8】</v>
      </c>
      <c r="ED6" s="65">
        <f>IF(ED8="-",NA(),ED8)</f>
        <v>72.099999999999994</v>
      </c>
      <c r="EE6" s="65">
        <f t="shared" ref="EE6:EM6" si="14">IF(EE8="-",NA(),EE8)</f>
        <v>67.3</v>
      </c>
      <c r="EF6" s="65">
        <f t="shared" si="14"/>
        <v>70</v>
      </c>
      <c r="EG6" s="65">
        <f t="shared" si="14"/>
        <v>71.900000000000006</v>
      </c>
      <c r="EH6" s="65">
        <f t="shared" si="14"/>
        <v>71.3</v>
      </c>
      <c r="EI6" s="65">
        <f t="shared" si="14"/>
        <v>66.099999999999994</v>
      </c>
      <c r="EJ6" s="65">
        <f t="shared" si="14"/>
        <v>68.400000000000006</v>
      </c>
      <c r="EK6" s="65">
        <f t="shared" si="14"/>
        <v>69.3</v>
      </c>
      <c r="EL6" s="65">
        <f t="shared" si="14"/>
        <v>71.099999999999994</v>
      </c>
      <c r="EM6" s="65">
        <f t="shared" si="14"/>
        <v>69.8</v>
      </c>
      <c r="EN6" s="65" t="str">
        <f>IF(EN8="-","【-】","【"&amp;SUBSTITUTE(TEXT(EN8,"#,##0.0"),"-","△")&amp;"】")</f>
        <v>【70.3】</v>
      </c>
      <c r="EO6" s="66">
        <f>IF(EO8="-",NA(),EO8)</f>
        <v>23930163</v>
      </c>
      <c r="EP6" s="66">
        <f t="shared" ref="EP6:EX6" si="15">IF(EP8="-",NA(),EP8)</f>
        <v>23574889</v>
      </c>
      <c r="EQ6" s="66">
        <f t="shared" si="15"/>
        <v>24281677</v>
      </c>
      <c r="ER6" s="66">
        <f t="shared" si="15"/>
        <v>25028761</v>
      </c>
      <c r="ES6" s="66">
        <f t="shared" si="15"/>
        <v>27301969</v>
      </c>
      <c r="ET6" s="66">
        <f t="shared" si="15"/>
        <v>44446754</v>
      </c>
      <c r="EU6" s="66">
        <f t="shared" si="15"/>
        <v>45729936</v>
      </c>
      <c r="EV6" s="66">
        <f t="shared" si="15"/>
        <v>47442477</v>
      </c>
      <c r="EW6" s="66">
        <f t="shared" si="15"/>
        <v>48164556</v>
      </c>
      <c r="EX6" s="66">
        <f t="shared" si="15"/>
        <v>49637382</v>
      </c>
      <c r="EY6" s="66" t="str">
        <f>IF(EY8="-","【-】","【"&amp;SUBSTITUTE(TEXT(EY8,"#,##0"),"-","△")&amp;"】")</f>
        <v>【49,168,683】</v>
      </c>
    </row>
    <row r="7" spans="1:155" s="67" customFormat="1" x14ac:dyDescent="0.2">
      <c r="A7" s="48" t="s">
        <v>165</v>
      </c>
      <c r="B7" s="63">
        <f t="shared" ref="B7:AH7" si="16">B8</f>
        <v>2020</v>
      </c>
      <c r="C7" s="63">
        <f t="shared" si="16"/>
        <v>247500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地方独立行政法人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400床以上～500床未満</v>
      </c>
      <c r="O7" s="63" t="str">
        <f>O8</f>
        <v>非設置</v>
      </c>
      <c r="P7" s="63" t="str">
        <f>P8</f>
        <v>直営</v>
      </c>
      <c r="Q7" s="64">
        <f t="shared" si="16"/>
        <v>26</v>
      </c>
      <c r="R7" s="63" t="str">
        <f t="shared" si="16"/>
        <v>対象</v>
      </c>
      <c r="S7" s="63" t="str">
        <f t="shared" si="16"/>
        <v>透 I 未 訓 ガ</v>
      </c>
      <c r="T7" s="63" t="str">
        <f t="shared" si="16"/>
        <v>救 臨 感 へ 災 地 輪</v>
      </c>
      <c r="U7" s="64" t="str">
        <f>U8</f>
        <v>-</v>
      </c>
      <c r="V7" s="64">
        <f>V8</f>
        <v>29978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419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>
        <f t="shared" si="16"/>
        <v>4</v>
      </c>
      <c r="AE7" s="64">
        <f t="shared" si="16"/>
        <v>423</v>
      </c>
      <c r="AF7" s="64">
        <f t="shared" si="16"/>
        <v>377</v>
      </c>
      <c r="AG7" s="64" t="str">
        <f t="shared" si="16"/>
        <v>-</v>
      </c>
      <c r="AH7" s="64">
        <f t="shared" si="16"/>
        <v>377</v>
      </c>
      <c r="AI7" s="65">
        <f>AI8</f>
        <v>96.2</v>
      </c>
      <c r="AJ7" s="65">
        <f t="shared" ref="AJ7:AR7" si="17">AJ8</f>
        <v>104.9</v>
      </c>
      <c r="AK7" s="65">
        <f t="shared" si="17"/>
        <v>104.4</v>
      </c>
      <c r="AL7" s="65">
        <f t="shared" si="17"/>
        <v>97.5</v>
      </c>
      <c r="AM7" s="65">
        <f t="shared" si="17"/>
        <v>100.7</v>
      </c>
      <c r="AN7" s="65">
        <f t="shared" si="17"/>
        <v>98.5</v>
      </c>
      <c r="AO7" s="65">
        <f t="shared" si="17"/>
        <v>98.7</v>
      </c>
      <c r="AP7" s="65">
        <f t="shared" si="17"/>
        <v>99</v>
      </c>
      <c r="AQ7" s="65">
        <f t="shared" si="17"/>
        <v>99</v>
      </c>
      <c r="AR7" s="65">
        <f t="shared" si="17"/>
        <v>103.9</v>
      </c>
      <c r="AS7" s="65"/>
      <c r="AT7" s="65">
        <f>AT8</f>
        <v>94</v>
      </c>
      <c r="AU7" s="65">
        <f t="shared" ref="AU7:BC7" si="18">AU8</f>
        <v>95.8</v>
      </c>
      <c r="AV7" s="65">
        <f t="shared" si="18"/>
        <v>95</v>
      </c>
      <c r="AW7" s="65">
        <f t="shared" si="18"/>
        <v>89.2</v>
      </c>
      <c r="AX7" s="65">
        <f t="shared" si="18"/>
        <v>83.7</v>
      </c>
      <c r="AY7" s="65">
        <f t="shared" si="18"/>
        <v>91.6</v>
      </c>
      <c r="AZ7" s="65">
        <f t="shared" si="18"/>
        <v>92.1</v>
      </c>
      <c r="BA7" s="65">
        <f t="shared" si="18"/>
        <v>92.3</v>
      </c>
      <c r="BB7" s="65">
        <f t="shared" si="18"/>
        <v>92.4</v>
      </c>
      <c r="BC7" s="65">
        <f t="shared" si="18"/>
        <v>87.5</v>
      </c>
      <c r="BD7" s="65"/>
      <c r="BE7" s="65">
        <f>BE8</f>
        <v>4.0999999999999996</v>
      </c>
      <c r="BF7" s="65">
        <f t="shared" ref="BF7:BN7" si="19">BF8</f>
        <v>0</v>
      </c>
      <c r="BG7" s="65">
        <f t="shared" si="19"/>
        <v>0</v>
      </c>
      <c r="BH7" s="65">
        <f t="shared" si="19"/>
        <v>2.6</v>
      </c>
      <c r="BI7" s="65">
        <f t="shared" si="19"/>
        <v>0.4</v>
      </c>
      <c r="BJ7" s="65">
        <f t="shared" si="19"/>
        <v>42.9</v>
      </c>
      <c r="BK7" s="65">
        <f t="shared" si="19"/>
        <v>40.200000000000003</v>
      </c>
      <c r="BL7" s="65">
        <f t="shared" si="19"/>
        <v>40.4</v>
      </c>
      <c r="BM7" s="65">
        <f t="shared" si="19"/>
        <v>40.1</v>
      </c>
      <c r="BN7" s="65">
        <f t="shared" si="19"/>
        <v>40.799999999999997</v>
      </c>
      <c r="BO7" s="65"/>
      <c r="BP7" s="65">
        <f>BP8</f>
        <v>73.599999999999994</v>
      </c>
      <c r="BQ7" s="65">
        <f t="shared" ref="BQ7:BY7" si="20">BQ8</f>
        <v>73.5</v>
      </c>
      <c r="BR7" s="65">
        <f t="shared" si="20"/>
        <v>73.2</v>
      </c>
      <c r="BS7" s="65">
        <f t="shared" si="20"/>
        <v>69.099999999999994</v>
      </c>
      <c r="BT7" s="65">
        <f t="shared" si="20"/>
        <v>62.9</v>
      </c>
      <c r="BU7" s="65">
        <f t="shared" si="20"/>
        <v>76.099999999999994</v>
      </c>
      <c r="BV7" s="65">
        <f t="shared" si="20"/>
        <v>77</v>
      </c>
      <c r="BW7" s="65">
        <f t="shared" si="20"/>
        <v>77.599999999999994</v>
      </c>
      <c r="BX7" s="65">
        <f t="shared" si="20"/>
        <v>77</v>
      </c>
      <c r="BY7" s="65">
        <f t="shared" si="20"/>
        <v>68.400000000000006</v>
      </c>
      <c r="BZ7" s="65"/>
      <c r="CA7" s="66">
        <f>CA8</f>
        <v>58678</v>
      </c>
      <c r="CB7" s="66">
        <f t="shared" ref="CB7:CJ7" si="21">CB8</f>
        <v>61432</v>
      </c>
      <c r="CC7" s="66">
        <f t="shared" si="21"/>
        <v>62962</v>
      </c>
      <c r="CD7" s="66">
        <f t="shared" si="21"/>
        <v>63905</v>
      </c>
      <c r="CE7" s="66">
        <f t="shared" si="21"/>
        <v>68561</v>
      </c>
      <c r="CF7" s="66">
        <f t="shared" si="21"/>
        <v>55265</v>
      </c>
      <c r="CG7" s="66">
        <f t="shared" si="21"/>
        <v>56892</v>
      </c>
      <c r="CH7" s="66">
        <f t="shared" si="21"/>
        <v>59108</v>
      </c>
      <c r="CI7" s="66">
        <f t="shared" si="21"/>
        <v>60271</v>
      </c>
      <c r="CJ7" s="66">
        <f t="shared" si="21"/>
        <v>63766</v>
      </c>
      <c r="CK7" s="65"/>
      <c r="CL7" s="66">
        <f>CL8</f>
        <v>19375</v>
      </c>
      <c r="CM7" s="66">
        <f t="shared" ref="CM7:CU7" si="22">CM8</f>
        <v>20038</v>
      </c>
      <c r="CN7" s="66">
        <f t="shared" si="22"/>
        <v>21522</v>
      </c>
      <c r="CO7" s="66">
        <f t="shared" si="22"/>
        <v>21848</v>
      </c>
      <c r="CP7" s="66">
        <f t="shared" si="22"/>
        <v>22788</v>
      </c>
      <c r="CQ7" s="66">
        <f t="shared" si="22"/>
        <v>14455</v>
      </c>
      <c r="CR7" s="66">
        <f t="shared" si="22"/>
        <v>15171</v>
      </c>
      <c r="CS7" s="66">
        <f t="shared" si="22"/>
        <v>15887</v>
      </c>
      <c r="CT7" s="66">
        <f t="shared" si="22"/>
        <v>16979</v>
      </c>
      <c r="CU7" s="66">
        <f t="shared" si="22"/>
        <v>18423</v>
      </c>
      <c r="CV7" s="65"/>
      <c r="CW7" s="65">
        <f>CW8</f>
        <v>51.3</v>
      </c>
      <c r="CX7" s="65">
        <f t="shared" ref="CX7:DF7" si="23">CX8</f>
        <v>49.5</v>
      </c>
      <c r="CY7" s="65">
        <f t="shared" si="23"/>
        <v>49.2</v>
      </c>
      <c r="CZ7" s="65">
        <f t="shared" si="23"/>
        <v>52.4</v>
      </c>
      <c r="DA7" s="65">
        <f t="shared" si="23"/>
        <v>53.2</v>
      </c>
      <c r="DB7" s="65">
        <f t="shared" si="23"/>
        <v>54.1</v>
      </c>
      <c r="DC7" s="65">
        <f t="shared" si="23"/>
        <v>53.8</v>
      </c>
      <c r="DD7" s="65">
        <f t="shared" si="23"/>
        <v>53</v>
      </c>
      <c r="DE7" s="65">
        <f t="shared" si="23"/>
        <v>53</v>
      </c>
      <c r="DF7" s="65">
        <f t="shared" si="23"/>
        <v>56.7</v>
      </c>
      <c r="DG7" s="65"/>
      <c r="DH7" s="65">
        <f>DH8</f>
        <v>23.5</v>
      </c>
      <c r="DI7" s="65">
        <f t="shared" ref="DI7:DQ7" si="24">DI8</f>
        <v>22.5</v>
      </c>
      <c r="DJ7" s="65">
        <f t="shared" si="24"/>
        <v>22.8</v>
      </c>
      <c r="DK7" s="65">
        <f t="shared" si="24"/>
        <v>23</v>
      </c>
      <c r="DL7" s="65">
        <f t="shared" si="24"/>
        <v>21.6</v>
      </c>
      <c r="DM7" s="65">
        <f t="shared" si="24"/>
        <v>25.2</v>
      </c>
      <c r="DN7" s="65">
        <f t="shared" si="24"/>
        <v>25.4</v>
      </c>
      <c r="DO7" s="65">
        <f t="shared" si="24"/>
        <v>25.8</v>
      </c>
      <c r="DP7" s="65">
        <f t="shared" si="24"/>
        <v>26.4</v>
      </c>
      <c r="DQ7" s="65">
        <f t="shared" si="24"/>
        <v>26.2</v>
      </c>
      <c r="DR7" s="65"/>
      <c r="DS7" s="65">
        <f>DS8</f>
        <v>40.9</v>
      </c>
      <c r="DT7" s="65">
        <f t="shared" ref="DT7:EB7" si="25">DT8</f>
        <v>41.8</v>
      </c>
      <c r="DU7" s="65">
        <f t="shared" si="25"/>
        <v>46.4</v>
      </c>
      <c r="DV7" s="65">
        <f t="shared" si="25"/>
        <v>50.6</v>
      </c>
      <c r="DW7" s="65">
        <f t="shared" si="25"/>
        <v>53.9</v>
      </c>
      <c r="DX7" s="65">
        <f t="shared" si="25"/>
        <v>52.5</v>
      </c>
      <c r="DY7" s="65">
        <f t="shared" si="25"/>
        <v>52.7</v>
      </c>
      <c r="DZ7" s="65">
        <f t="shared" si="25"/>
        <v>53.7</v>
      </c>
      <c r="EA7" s="65">
        <f t="shared" si="25"/>
        <v>56.4</v>
      </c>
      <c r="EB7" s="65">
        <f t="shared" si="25"/>
        <v>56.8</v>
      </c>
      <c r="EC7" s="65"/>
      <c r="ED7" s="65">
        <f>ED8</f>
        <v>72.099999999999994</v>
      </c>
      <c r="EE7" s="65">
        <f t="shared" ref="EE7:EM7" si="26">EE8</f>
        <v>67.3</v>
      </c>
      <c r="EF7" s="65">
        <f t="shared" si="26"/>
        <v>70</v>
      </c>
      <c r="EG7" s="65">
        <f t="shared" si="26"/>
        <v>71.900000000000006</v>
      </c>
      <c r="EH7" s="65">
        <f t="shared" si="26"/>
        <v>71.3</v>
      </c>
      <c r="EI7" s="65">
        <f t="shared" si="26"/>
        <v>66.099999999999994</v>
      </c>
      <c r="EJ7" s="65">
        <f t="shared" si="26"/>
        <v>68.400000000000006</v>
      </c>
      <c r="EK7" s="65">
        <f t="shared" si="26"/>
        <v>69.3</v>
      </c>
      <c r="EL7" s="65">
        <f t="shared" si="26"/>
        <v>71.099999999999994</v>
      </c>
      <c r="EM7" s="65">
        <f t="shared" si="26"/>
        <v>69.8</v>
      </c>
      <c r="EN7" s="65"/>
      <c r="EO7" s="66">
        <f>EO8</f>
        <v>23930163</v>
      </c>
      <c r="EP7" s="66">
        <f t="shared" ref="EP7:EX7" si="27">EP8</f>
        <v>23574889</v>
      </c>
      <c r="EQ7" s="66">
        <f t="shared" si="27"/>
        <v>24281677</v>
      </c>
      <c r="ER7" s="66">
        <f t="shared" si="27"/>
        <v>25028761</v>
      </c>
      <c r="ES7" s="66">
        <f t="shared" si="27"/>
        <v>27301969</v>
      </c>
      <c r="ET7" s="66">
        <f t="shared" si="27"/>
        <v>44446754</v>
      </c>
      <c r="EU7" s="66">
        <f t="shared" si="27"/>
        <v>45729936</v>
      </c>
      <c r="EV7" s="66">
        <f t="shared" si="27"/>
        <v>47442477</v>
      </c>
      <c r="EW7" s="66">
        <f t="shared" si="27"/>
        <v>48164556</v>
      </c>
      <c r="EX7" s="66">
        <f t="shared" si="27"/>
        <v>49637382</v>
      </c>
      <c r="EY7" s="66"/>
    </row>
    <row r="8" spans="1:155" s="67" customFormat="1" x14ac:dyDescent="0.2">
      <c r="A8" s="48"/>
      <c r="B8" s="68">
        <v>2020</v>
      </c>
      <c r="C8" s="68">
        <v>247500</v>
      </c>
      <c r="D8" s="68">
        <v>46</v>
      </c>
      <c r="E8" s="68">
        <v>6</v>
      </c>
      <c r="F8" s="68">
        <v>0</v>
      </c>
      <c r="G8" s="68">
        <v>1</v>
      </c>
      <c r="H8" s="68" t="s">
        <v>166</v>
      </c>
      <c r="I8" s="68" t="s">
        <v>167</v>
      </c>
      <c r="J8" s="68" t="s">
        <v>168</v>
      </c>
      <c r="K8" s="68" t="s">
        <v>169</v>
      </c>
      <c r="L8" s="68" t="s">
        <v>170</v>
      </c>
      <c r="M8" s="68" t="s">
        <v>171</v>
      </c>
      <c r="N8" s="68" t="s">
        <v>172</v>
      </c>
      <c r="O8" s="68" t="s">
        <v>173</v>
      </c>
      <c r="P8" s="68" t="s">
        <v>174</v>
      </c>
      <c r="Q8" s="69">
        <v>26</v>
      </c>
      <c r="R8" s="68" t="s">
        <v>175</v>
      </c>
      <c r="S8" s="68" t="s">
        <v>176</v>
      </c>
      <c r="T8" s="68" t="s">
        <v>177</v>
      </c>
      <c r="U8" s="69" t="s">
        <v>39</v>
      </c>
      <c r="V8" s="69">
        <v>29978</v>
      </c>
      <c r="W8" s="68" t="s">
        <v>178</v>
      </c>
      <c r="X8" s="68" t="s">
        <v>178</v>
      </c>
      <c r="Y8" s="70" t="s">
        <v>179</v>
      </c>
      <c r="Z8" s="69">
        <v>419</v>
      </c>
      <c r="AA8" s="69" t="s">
        <v>39</v>
      </c>
      <c r="AB8" s="69" t="s">
        <v>39</v>
      </c>
      <c r="AC8" s="69" t="s">
        <v>39</v>
      </c>
      <c r="AD8" s="69">
        <v>4</v>
      </c>
      <c r="AE8" s="69">
        <v>423</v>
      </c>
      <c r="AF8" s="69">
        <v>377</v>
      </c>
      <c r="AG8" s="69" t="s">
        <v>39</v>
      </c>
      <c r="AH8" s="69">
        <v>377</v>
      </c>
      <c r="AI8" s="71">
        <v>96.2</v>
      </c>
      <c r="AJ8" s="71">
        <v>104.9</v>
      </c>
      <c r="AK8" s="71">
        <v>104.4</v>
      </c>
      <c r="AL8" s="71">
        <v>97.5</v>
      </c>
      <c r="AM8" s="71">
        <v>100.7</v>
      </c>
      <c r="AN8" s="71">
        <v>98.5</v>
      </c>
      <c r="AO8" s="71">
        <v>98.7</v>
      </c>
      <c r="AP8" s="71">
        <v>99</v>
      </c>
      <c r="AQ8" s="71">
        <v>99</v>
      </c>
      <c r="AR8" s="71">
        <v>103.9</v>
      </c>
      <c r="AS8" s="71">
        <v>102.5</v>
      </c>
      <c r="AT8" s="71">
        <v>94</v>
      </c>
      <c r="AU8" s="71">
        <v>95.8</v>
      </c>
      <c r="AV8" s="71">
        <v>95</v>
      </c>
      <c r="AW8" s="71">
        <v>89.2</v>
      </c>
      <c r="AX8" s="71">
        <v>83.7</v>
      </c>
      <c r="AY8" s="71">
        <v>91.6</v>
      </c>
      <c r="AZ8" s="71">
        <v>92.1</v>
      </c>
      <c r="BA8" s="71">
        <v>92.3</v>
      </c>
      <c r="BB8" s="71">
        <v>92.4</v>
      </c>
      <c r="BC8" s="71">
        <v>87.5</v>
      </c>
      <c r="BD8" s="71">
        <v>84.7</v>
      </c>
      <c r="BE8" s="72">
        <v>4.0999999999999996</v>
      </c>
      <c r="BF8" s="72">
        <v>0</v>
      </c>
      <c r="BG8" s="72">
        <v>0</v>
      </c>
      <c r="BH8" s="72">
        <v>2.6</v>
      </c>
      <c r="BI8" s="72">
        <v>0.4</v>
      </c>
      <c r="BJ8" s="72">
        <v>42.9</v>
      </c>
      <c r="BK8" s="72">
        <v>40.200000000000003</v>
      </c>
      <c r="BL8" s="72">
        <v>40.4</v>
      </c>
      <c r="BM8" s="72">
        <v>40.1</v>
      </c>
      <c r="BN8" s="72">
        <v>40.799999999999997</v>
      </c>
      <c r="BO8" s="72">
        <v>69.3</v>
      </c>
      <c r="BP8" s="71">
        <v>73.599999999999994</v>
      </c>
      <c r="BQ8" s="71">
        <v>73.5</v>
      </c>
      <c r="BR8" s="71">
        <v>73.2</v>
      </c>
      <c r="BS8" s="71">
        <v>69.099999999999994</v>
      </c>
      <c r="BT8" s="71">
        <v>62.9</v>
      </c>
      <c r="BU8" s="71">
        <v>76.099999999999994</v>
      </c>
      <c r="BV8" s="71">
        <v>77</v>
      </c>
      <c r="BW8" s="71">
        <v>77.599999999999994</v>
      </c>
      <c r="BX8" s="71">
        <v>77</v>
      </c>
      <c r="BY8" s="71">
        <v>68.400000000000006</v>
      </c>
      <c r="BZ8" s="71">
        <v>67.2</v>
      </c>
      <c r="CA8" s="72">
        <v>58678</v>
      </c>
      <c r="CB8" s="72">
        <v>61432</v>
      </c>
      <c r="CC8" s="72">
        <v>62962</v>
      </c>
      <c r="CD8" s="72">
        <v>63905</v>
      </c>
      <c r="CE8" s="72">
        <v>68561</v>
      </c>
      <c r="CF8" s="72">
        <v>55265</v>
      </c>
      <c r="CG8" s="72">
        <v>56892</v>
      </c>
      <c r="CH8" s="72">
        <v>59108</v>
      </c>
      <c r="CI8" s="72">
        <v>60271</v>
      </c>
      <c r="CJ8" s="72">
        <v>63766</v>
      </c>
      <c r="CK8" s="71">
        <v>56733</v>
      </c>
      <c r="CL8" s="72">
        <v>19375</v>
      </c>
      <c r="CM8" s="72">
        <v>20038</v>
      </c>
      <c r="CN8" s="72">
        <v>21522</v>
      </c>
      <c r="CO8" s="72">
        <v>21848</v>
      </c>
      <c r="CP8" s="72">
        <v>22788</v>
      </c>
      <c r="CQ8" s="72">
        <v>14455</v>
      </c>
      <c r="CR8" s="72">
        <v>15171</v>
      </c>
      <c r="CS8" s="72">
        <v>15887</v>
      </c>
      <c r="CT8" s="72">
        <v>16979</v>
      </c>
      <c r="CU8" s="72">
        <v>18423</v>
      </c>
      <c r="CV8" s="71">
        <v>16778</v>
      </c>
      <c r="CW8" s="72">
        <v>51.3</v>
      </c>
      <c r="CX8" s="72">
        <v>49.5</v>
      </c>
      <c r="CY8" s="72">
        <v>49.2</v>
      </c>
      <c r="CZ8" s="72">
        <v>52.4</v>
      </c>
      <c r="DA8" s="72">
        <v>53.2</v>
      </c>
      <c r="DB8" s="72">
        <v>54.1</v>
      </c>
      <c r="DC8" s="72">
        <v>53.8</v>
      </c>
      <c r="DD8" s="72">
        <v>53</v>
      </c>
      <c r="DE8" s="72">
        <v>53</v>
      </c>
      <c r="DF8" s="72">
        <v>56.7</v>
      </c>
      <c r="DG8" s="72">
        <v>58.8</v>
      </c>
      <c r="DH8" s="72">
        <v>23.5</v>
      </c>
      <c r="DI8" s="72">
        <v>22.5</v>
      </c>
      <c r="DJ8" s="72">
        <v>22.8</v>
      </c>
      <c r="DK8" s="72">
        <v>23</v>
      </c>
      <c r="DL8" s="72">
        <v>21.6</v>
      </c>
      <c r="DM8" s="72">
        <v>25.2</v>
      </c>
      <c r="DN8" s="72">
        <v>25.4</v>
      </c>
      <c r="DO8" s="72">
        <v>25.8</v>
      </c>
      <c r="DP8" s="72">
        <v>26.4</v>
      </c>
      <c r="DQ8" s="72">
        <v>26.2</v>
      </c>
      <c r="DR8" s="72">
        <v>24.8</v>
      </c>
      <c r="DS8" s="71">
        <v>40.9</v>
      </c>
      <c r="DT8" s="71">
        <v>41.8</v>
      </c>
      <c r="DU8" s="71">
        <v>46.4</v>
      </c>
      <c r="DV8" s="71">
        <v>50.6</v>
      </c>
      <c r="DW8" s="71">
        <v>53.9</v>
      </c>
      <c r="DX8" s="71">
        <v>52.5</v>
      </c>
      <c r="DY8" s="71">
        <v>52.7</v>
      </c>
      <c r="DZ8" s="71">
        <v>53.7</v>
      </c>
      <c r="EA8" s="71">
        <v>56.4</v>
      </c>
      <c r="EB8" s="71">
        <v>56.8</v>
      </c>
      <c r="EC8" s="71">
        <v>54.8</v>
      </c>
      <c r="ED8" s="71">
        <v>72.099999999999994</v>
      </c>
      <c r="EE8" s="71">
        <v>67.3</v>
      </c>
      <c r="EF8" s="71">
        <v>70</v>
      </c>
      <c r="EG8" s="71">
        <v>71.900000000000006</v>
      </c>
      <c r="EH8" s="71">
        <v>71.3</v>
      </c>
      <c r="EI8" s="71">
        <v>66.099999999999994</v>
      </c>
      <c r="EJ8" s="71">
        <v>68.400000000000006</v>
      </c>
      <c r="EK8" s="71">
        <v>69.3</v>
      </c>
      <c r="EL8" s="71">
        <v>71.099999999999994</v>
      </c>
      <c r="EM8" s="71">
        <v>69.8</v>
      </c>
      <c r="EN8" s="71">
        <v>70.3</v>
      </c>
      <c r="EO8" s="72">
        <v>23930163</v>
      </c>
      <c r="EP8" s="72">
        <v>23574889</v>
      </c>
      <c r="EQ8" s="72">
        <v>24281677</v>
      </c>
      <c r="ER8" s="72">
        <v>25028761</v>
      </c>
      <c r="ES8" s="72">
        <v>27301969</v>
      </c>
      <c r="ET8" s="72">
        <v>44446754</v>
      </c>
      <c r="EU8" s="72">
        <v>45729936</v>
      </c>
      <c r="EV8" s="72">
        <v>47442477</v>
      </c>
      <c r="EW8" s="72">
        <v>48164556</v>
      </c>
      <c r="EX8" s="72">
        <v>49637382</v>
      </c>
      <c r="EY8" s="72">
        <v>49168683</v>
      </c>
    </row>
    <row r="9" spans="1:155" x14ac:dyDescent="0.2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2">
      <c r="A10" s="77"/>
      <c r="B10" s="77" t="s">
        <v>180</v>
      </c>
      <c r="C10" s="77" t="s">
        <v>181</v>
      </c>
      <c r="D10" s="77" t="s">
        <v>182</v>
      </c>
      <c r="E10" s="77" t="s">
        <v>183</v>
      </c>
      <c r="F10" s="77" t="s">
        <v>184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2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2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2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2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2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2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2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2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2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2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Setup</cp:lastModifiedBy>
  <cp:lastPrinted>2022-01-31T11:31:01Z</cp:lastPrinted>
  <dcterms:created xsi:type="dcterms:W3CDTF">2021-12-03T08:47:52Z</dcterms:created>
  <dcterms:modified xsi:type="dcterms:W3CDTF">2022-02-21T00:25:09Z</dcterms:modified>
  <cp:category/>
</cp:coreProperties>
</file>