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88\imu\05_補助金\R03年度\14_スプリンクラー再募集\起案添付\"/>
    </mc:Choice>
  </mc:AlternateContent>
  <bookViews>
    <workbookView xWindow="0" yWindow="0" windowWidth="28800" windowHeight="1221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2 スプリンクラー（個別計画書）" sheetId="45" r:id="rId15"/>
    <sheet name="施設面積内訳" sheetId="49"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施設面積内訳 (２)" sheetId="52" r:id="rId21"/>
    <sheet name="施設面積内訳 (3)" sheetId="53" r:id="rId22"/>
    <sheet name="Q＆A集" sheetId="54" r:id="rId23"/>
    <sheet name="管理用（このシートは削除しないでください）" sheetId="9" r:id="rId24"/>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14">'2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3">'管理用（このシートは削除しないでください）'!$A$1:$X$72</definedName>
    <definedName name="_xlnm.Print_Area" localSheetId="15">施設面積内訳!$A$1:$H$40</definedName>
    <definedName name="_xlnm.Print_Area" localSheetId="20">'施設面積内訳 (２)'!$A$1:$H$40</definedName>
    <definedName name="_xlnm.Print_Area" localSheetId="21">'施設面積内訳 (3)'!$A$1:$H$40</definedName>
    <definedName name="_xlnm.Print_Titles" localSheetId="0">'（様式1）総括表'!$1:$7</definedName>
    <definedName name="_xlnm.Print_Titles" localSheetId="1">'（様式2）事業費内訳書'!$A:$C</definedName>
    <definedName name="_xlnm.Print_Titles" localSheetId="22">'Q＆A集'!$1:$2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D28" i="45" l="1"/>
  <c r="E54" i="45" l="1"/>
  <c r="D30" i="45"/>
  <c r="E55" i="45" l="1"/>
  <c r="E56" i="45"/>
  <c r="F56" i="45"/>
  <c r="F54" i="45"/>
  <c r="D29" i="45"/>
  <c r="F55" i="45" s="1"/>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D30" i="53" l="1"/>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G30" i="49" l="1"/>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6.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19.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<sst xmlns="http://schemas.openxmlformats.org/spreadsheetml/2006/main" count="1932" uniqueCount="850">
  <si>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</si>
  <si>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</si>
  <si>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</si>
  <si>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</si>
  <si>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</si>
  <si>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</si>
  <si>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</si>
  <si>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</si>
  <si>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</si>
  <si>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</si>
  <si>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</si>
  <si>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</si>
  <si>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</si>
  <si>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</si>
  <si>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</si>
  <si>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</si>
  <si>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</si>
  <si>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</si>
  <si>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</si>
  <si>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</si>
  <si>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</si>
  <si>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</si>
  <si>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</si>
  <si>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</si>
  <si>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</si>
  <si>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</si>
  <si>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</si>
  <si>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</si>
  <si>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</si>
  <si>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</si>
  <si>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</si>
  <si>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</si>
  <si>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</si>
  <si>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</si>
  <si>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</si>
  <si>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</si>
  <si>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</si>
  <si>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</si>
  <si>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</si>
  <si>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</si>
  <si>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</si>
  <si>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</si>
  <si>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</si>
  <si>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</si>
  <si>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</si>
  <si>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</si>
  <si>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</si>
  <si>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</si>
  <si>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</si>
  <si>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</si>
  <si>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</si>
  <si>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</si>
  <si>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</si>
  <si>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</si>
  <si>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</si>
  <si>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</si>
  <si>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</si>
  <si>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</si>
  <si>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</si>
  <si>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</si>
  <si>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</si>
  <si>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</si>
  <si>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</si>
  <si>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</si>
  <si>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</si>
  <si>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</si>
  <si>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</si>
  <si>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</si>
  <si>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</si>
  <si>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</si>
  <si>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</si>
  <si>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</si>
  <si>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</si>
  <si>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</si>
  <si>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</si>
  <si>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</si>
  <si>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</si>
  <si>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</si>
  <si>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</si>
  <si>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</si>
  <si>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</si>
  <si>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</si>
  <si>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</si>
  <si>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</si>
  <si>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</si>
  <si>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</si>
  <si>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</si>
  <si>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</si>
  <si>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</si>
  <si>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</si>
  <si>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</si>
  <si>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</si>
  <si>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</si>
  <si>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</si>
  <si>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</si>
  <si>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</si>
  <si>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</si>
  <si>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</si>
  <si>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</si>
  <si>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</si>
  <si>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</si>
  <si>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</si>
  <si>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</si>
  <si>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</si>
  <si>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</si>
  <si>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</si>
  <si>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</si>
  <si>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</si>
  <si>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</si>
  <si>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</si>
  <si>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</si>
  <si>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</si>
  <si>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</si>
  <si>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</si>
  <si>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</si>
  <si>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</si>
  <si>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</si>
  <si>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</si>
  <si>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</si>
  <si>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</si>
  <si>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</si>
  <si>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</si>
  <si>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</si>
  <si>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</si>
  <si>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</si>
  <si>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</si>
  <si>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</si>
  <si>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</si>
  <si>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</si>
  <si>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</si>
  <si>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</si>
  <si>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</si>
  <si>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</si>
  <si>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</si>
  <si>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</si>
  <si>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</si>
  <si>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</si>
  <si>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</si>
  <si>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</si>
  <si>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</si>
  <si>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</si>
  <si>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</si>
  <si>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</si>
  <si>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</si>
  <si>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</si>
  <si>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</si>
  <si>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</si>
  <si>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</si>
  <si>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</si>
  <si>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</si>
  <si>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</si>
  <si>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</si>
  <si>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</si>
  <si>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</si>
  <si>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</si>
  <si>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</si>
  <si>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</si>
  <si>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</si>
  <si>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</si>
  <si>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</si>
  <si>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</si>
  <si>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</si>
  <si>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</si>
  <si>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</si>
  <si>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</si>
  <si>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</si>
  <si>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</si>
  <si>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</si>
  <si>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</si>
  <si>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</si>
  <si>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</si>
  <si>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</si>
  <si>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</si>
  <si>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</si>
  <si>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</si>
  <si>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</si>
  <si>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</si>
  <si>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</si>
  <si>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</si>
  <si>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</si>
  <si>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</si>
  <si>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</si>
  <si>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</si>
  <si>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</si>
  <si>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</si>
  <si>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</si>
  <si>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</si>
  <si>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</si>
  <si>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</si>
  <si>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</si>
  <si>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</si>
  <si>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</si>
  <si>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</si>
  <si>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</si>
  <si>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</si>
  <si>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</si>
  <si>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</si>
  <si>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</si>
  <si>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</si>
  <si>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</si>
  <si>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</si>
  <si>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</si>
  <si>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</si>
  <si>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</si>
  <si>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</si>
  <si>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</si>
  <si>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</si>
  <si>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</si>
  <si>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</si>
  <si>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</si>
  <si>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</si>
  <si>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</si>
  <si>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</si>
  <si>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</si>
  <si>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</si>
  <si>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</si>
  <si>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</si>
  <si>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</si>
  <si>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</si>
  <si>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</si>
  <si>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</si>
  <si>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</si>
  <si>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</si>
  <si>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</si>
  <si>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</si>
  <si>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</si>
  <si>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</si>
  <si>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</si>
  <si>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</si>
  <si>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</si>
  <si>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</si>
  <si>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</si>
  <si>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</si>
  <si>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</si>
  <si>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</si>
  <si>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</si>
  <si>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</si>
  <si>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</si>
  <si>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</si>
  <si>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</si>
  <si>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</si>
  <si>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</si>
  <si>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</si>
  <si>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</si>
  <si>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</si>
  <si>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</si>
  <si>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</si>
  <si>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</si>
  <si>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</si>
  <si>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</si>
  <si>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</si>
  <si>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</si>
  <si>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</si>
  <si>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</si>
  <si>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</si>
  <si>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</si>
  <si>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</si>
  <si>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</si>
  <si>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</si>
  <si>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</si>
  <si>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</si>
  <si>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</si>
  <si>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</si>
  <si>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</si>
  <si>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</si>
  <si>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</si>
  <si>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</si>
  <si>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</si>
  <si>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</si>
  <si>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</si>
  <si>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</si>
  <si>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</si>
  <si>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</si>
  <si>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</si>
  <si>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</si>
  <si>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</si>
  <si>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</si>
  <si>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</si>
  <si>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</si>
  <si>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</si>
  <si>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</si>
  <si>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</si>
  <si>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</si>
  <si>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</si>
  <si>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</si>
  <si>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</si>
  <si>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</si>
  <si>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</si>
  <si>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</si>
  <si>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</si>
  <si>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</si>
  <si>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</si>
  <si>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</si>
  <si>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</si>
  <si>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</si>
  <si>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</si>
  <si>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</si>
  <si>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</si>
  <si>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</si>
  <si>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</si>
  <si>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</si>
  <si>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</si>
  <si>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</si>
  <si>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</si>
  <si>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</si>
  <si>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</si>
  <si>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</si>
  <si>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</si>
  <si>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</si>
  <si>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</si>
  <si>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</si>
  <si>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</si>
  <si>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</si>
  <si>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</si>
  <si>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</si>
  <si>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</si>
  <si>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</si>
  <si>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</si>
  <si>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</si>
  <si>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</si>
  <si>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</si>
  <si>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</si>
  <si>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</si>
  <si>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</si>
  <si>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</si>
  <si>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</si>
  <si>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</si>
  <si>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</si>
  <si>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</si>
  <si>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</si>
  <si>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</si>
  <si>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</si>
  <si>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</si>
  <si>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</si>
  <si>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</si>
  <si>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</si>
  <si>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</si>
  <si>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</si>
  <si>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</si>
  <si>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</si>
  <si>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</si>
  <si>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</si>
  <si>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</si>
  <si>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</si>
  <si>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</si>
  <si>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</si>
  <si>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</si>
  <si>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</si>
  <si>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</si>
  <si>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</si>
  <si>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</si>
  <si>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</si>
  <si>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</si>
  <si>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</si>
  <si>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</si>
  <si>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</si>
  <si>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</si>
  <si>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</si>
  <si>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</si>
  <si>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</si>
  <si>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</si>
  <si>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</si>
  <si>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</si>
  <si>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</si>
  <si>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</si>
  <si>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</si>
  <si>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</si>
  <si>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</si>
  <si>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</si>
  <si>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</si>
  <si>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</si>
  <si>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</si>
  <si>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</si>
  <si>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</si>
  <si>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</si>
  <si>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</si>
  <si>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</si>
  <si>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</si>
  <si>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</si>
  <si>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</si>
  <si>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</si>
  <si>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</si>
  <si>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</si>
  <si>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</si>
  <si>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</si>
  <si>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</si>
  <si>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</si>
  <si>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</si>
  <si>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</si>
  <si>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</si>
  <si>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</si>
  <si>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</si>
  <si>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</si>
  <si>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</si>
  <si>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</si>
  <si>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</si>
  <si>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</si>
  <si>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</si>
  <si>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</si>
  <si>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</si>
  <si>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</si>
  <si>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</si>
  <si>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</si>
  <si>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</si>
  <si>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</si>
  <si>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</si>
  <si>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</si>
  <si>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</si>
  <si>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</si>
  <si>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</si>
  <si>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</si>
  <si>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</si>
  <si>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</si>
  <si>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</si>
  <si>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</si>
  <si>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</si>
  <si>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</si>
  <si>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</si>
  <si>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</si>
  <si>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</si>
  <si>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</si>
  <si>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</si>
  <si>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</si>
  <si>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</si>
  <si>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</si>
  <si>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</si>
  <si>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</si>
  <si>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</si>
  <si>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</si>
  <si>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</si>
  <si>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</si>
  <si>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</si>
  <si>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</si>
  <si>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</si>
  <si>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</si>
  <si>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</si>
  <si>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</si>
  <si>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</si>
  <si>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</si>
  <si>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</si>
  <si>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</si>
  <si>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</si>
  <si>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</si>
  <si>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</si>
  <si>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</si>
  <si>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</si>
  <si>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</si>
  <si>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</si>
  <si>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</si>
  <si>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</si>
  <si>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</si>
  <si>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</si>
  <si>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</si>
  <si>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</si>
  <si>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</si>
  <si>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</si>
  <si>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</si>
  <si>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</si>
  <si>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</si>
  <si>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</si>
  <si>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</si>
  <si>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</si>
  <si>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</si>
  <si>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</si>
  <si>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</si>
  <si>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</si>
  <si>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</si>
  <si>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</si>
  <si>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</si>
  <si>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</si>
  <si>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</si>
  <si>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</si>
  <si>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</si>
  <si>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</si>
  <si>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</si>
  <si>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</si>
  <si>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</si>
  <si>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</si>
  <si>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</si>
  <si>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</si>
  <si>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</si>
  <si>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</si>
  <si>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</si>
  <si>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</si>
  <si>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</si>
  <si>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</si>
  <si>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</si>
  <si>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</si>
  <si>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</si>
  <si>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</si>
  <si>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</si>
  <si>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</si>
  <si>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</si>
  <si>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</si>
  <si>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</si>
  <si>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</si>
  <si>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</si>
  <si>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</si>
  <si>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</si>
  <si>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</si>
  <si>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</si>
  <si>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</si>
  <si>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</si>
  <si>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</si>
  <si>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</si>
  <si>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</si>
  <si>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</si>
  <si>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</si>
  <si>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</si>
  <si>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</si>
  <si>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</si>
  <si>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</si>
  <si>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</si>
  <si>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</si>
  <si>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</si>
  <si>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</si>
  <si>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</si>
  <si>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</si>
  <si>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</si>
  <si>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</si>
  <si>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</si>
  <si>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</si>
  <si>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</si>
  <si>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</si>
  <si>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</si>
  <si>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</si>
  <si>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</si>
  <si>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</si>
  <si>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</si>
  <si>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</si>
  <si>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</si>
  <si>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</si>
  <si>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</si>
  <si>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</si>
  <si>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</si>
  <si>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</si>
  <si>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</si>
  <si>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</si>
  <si>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</si>
  <si>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</si>
  <si>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</si>
  <si>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</si>
  <si>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</si>
  <si>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</si>
  <si>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</si>
  <si>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</si>
  <si>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</si>
  <si>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</si>
  <si>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</si>
  <si>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</si>
  <si>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</si>
  <si>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</si>
  <si>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</si>
  <si>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</si>
  <si>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</si>
  <si>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</si>
  <si>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</si>
  <si>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</si>
  <si>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</si>
  <si>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</si>
  <si>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</si>
  <si>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</si>
  <si>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</si>
  <si>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</si>
  <si>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</si>
  <si>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</si>
  <si>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</si>
  <si>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</si>
  <si>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</si>
  <si>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</si>
  <si>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</si>
  <si>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</si>
  <si>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</si>
  <si>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</si>
  <si>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</si>
  <si>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</si>
  <si>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</si>
  <si>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</si>
  <si>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</si>
  <si>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</si>
  <si>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</si>
  <si>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</si>
  <si>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</si>
  <si>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</si>
  <si>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</si>
  <si>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</si>
  <si>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</si>
  <si>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</si>
  <si>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</si>
  <si>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</si>
  <si>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</si>
  <si>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</si>
  <si>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</si>
  <si>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</si>
  <si>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</si>
  <si>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</si>
  <si>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</si>
  <si>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</si>
  <si>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</si>
  <si>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</si>
  <si>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</si>
  <si>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</si>
  <si>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</si>
  <si>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</si>
  <si>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</si>
  <si>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</si>
  <si>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</si>
  <si>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</si>
  <si>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</si>
  <si>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</si>
  <si>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</si>
  <si>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</si>
  <si>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</si>
  <si>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</si>
  <si>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</si>
  <si>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</si>
  <si>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</si>
  <si>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</si>
  <si>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</si>
  <si>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</si>
  <si>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</si>
  <si>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</si>
  <si>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</si>
  <si>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</si>
  <si>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</si>
  <si>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</si>
  <si>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</si>
  <si>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</si>
  <si>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</si>
  <si>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</si>
  <si>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</si>
  <si>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</si>
  <si>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</si>
  <si>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</si>
  <si>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</si>
  <si>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</si>
  <si>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</si>
  <si>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</si>
  <si>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</si>
  <si>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</si>
  <si>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</si>
  <si>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</si>
  <si>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</si>
  <si>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</si>
  <si>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</si>
  <si>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</si>
  <si>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</si>
  <si>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</si>
  <si>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</si>
  <si>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</si>
  <si>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</si>
  <si>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</si>
  <si>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</si>
  <si>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</si>
  <si>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</si>
  <si>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</si>
  <si>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</si>
  <si>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</si>
  <si>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</si>
  <si>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</si>
  <si>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</si>
  <si>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</si>
  <si>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</si>
  <si>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</si>
  <si>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</si>
  <si>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</si>
  <si>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</si>
  <si>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</si>
  <si>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</si>
  <si>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</si>
  <si>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</si>
  <si>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</si>
  <si>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</si>
  <si>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</si>
  <si>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</si>
  <si>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</si>
  <si>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</si>
  <si>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</si>
  <si>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</si>
  <si>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</si>
  <si>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</si>
  <si>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</si>
  <si>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</si>
  <si>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</si>
  <si>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</si>
  <si>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</si>
  <si>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</si>
  <si>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</si>
  <si>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</si>
  <si>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</si>
  <si>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</si>
  <si>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</si>
  <si>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</si>
  <si>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</si>
  <si>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</si>
  <si>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</si>
  <si>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</si>
  <si>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</si>
  <si>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</si>
  <si>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</si>
  <si>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</si>
  <si>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</si>
  <si>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</si>
  <si>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</si>
  <si>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</si>
  <si>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</si>
  <si>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</si>
  <si>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</si>
  <si>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</si>
  <si>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</si>
  <si>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</si>
  <si>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</si>
  <si>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</si>
  <si>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</si>
  <si>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</si>
  <si>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</si>
  <si>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</si>
  <si>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</si>
  <si>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</si>
  <si>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</si>
  <si>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</si>
  <si>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</si>
  <si>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</si>
  <si>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</si>
  <si>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</si>
  <si>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</si>
  <si>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</si>
  <si>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</si>
  <si>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</si>
  <si>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</si>
  <si>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</si>
  <si>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</si>
  <si>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</si>
  <si>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</si>
  <si>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</si>
  <si>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</si>
  <si>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</si>
  <si>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</si>
  <si>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</si>
  <si>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</si>
  <si>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</si>
  <si>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</si>
  <si>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</si>
  <si>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</si>
  <si>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</si>
  <si>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</si>
  <si>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</si>
  <si>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</si>
  <si>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</si>
  <si>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</si>
  <si>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</si>
  <si>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</si>
  <si>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</si>
  <si>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</si>
  <si>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</si>
  <si>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</si>
  <si>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</si>
  <si>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</si>
  <si>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</si>
  <si>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</si>
  <si>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</si>
  <si>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</si>
  <si>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</si>
  <si>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</si>
  <si>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</si>
  <si>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</si>
  <si>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</si>
  <si>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</si>
  <si>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</si>
  <si>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</si>
  <si>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</si>
  <si>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</si>
  <si>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</si>
  <si>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</si>
  <si>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</si>
  <si>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</si>
  <si>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</si>
  <si>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</si>
  <si>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</si>
  <si>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</si>
  <si>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</si>
  <si>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</si>
  <si>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</si>
  <si>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</si>
  <si>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</si>
  <si>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</si>
  <si>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</si>
  <si>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</si>
  <si>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</si>
  <si>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</si>
  <si>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</si>
  <si>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</si>
  <si>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</si>
  <si>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</si>
  <si>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</si>
  <si>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</si>
  <si>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</si>
  <si>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</si>
  <si>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</si>
  <si>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</si>
  <si>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</si>
  <si>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</si>
  <si>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</si>
  <si>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</si>
  <si>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</si>
  <si>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</si>
  <si>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</si>
  <si>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</si>
  <si>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</si>
  <si>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</si>
  <si>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</si>
  <si>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</si>
  <si>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</si>
  <si>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</si>
  <si>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</si>
  <si>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</si>
  <si>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</si>
  <si>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</si>
  <si>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</si>
  <si>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</si>
  <si>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</si>
  <si>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</si>
  <si>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</si>
  <si>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</si>
  <si>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</si>
  <si>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</si>
  <si>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</si>
  <si>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</si>
  <si>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</si>
  <si>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</si>
  <si>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</si>
  <si>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</si>
  <si>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</si>
  <si>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</si>
  <si>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</si>
  <si>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</si>
  <si>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</si>
  <si>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</si>
  <si>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</si>
  <si>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</si>
  <si>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</si>
  <si>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</si>
  <si>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</si>
  <si>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</si>
  <si>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</si>
  <si>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</si>
  <si>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　スプリンクラー等を複数年で整備する場合の対象経費の算出はどのように行えばよいか。</t>
    <phoneticPr fontId="5"/>
  </si>
  <si>
    <t xml:space="preserve">消火ポンプユニットを各病棟から独立して１機設置（３病棟を１機でカバー）する場合，その加算を算定するにあたり，どのように取扱えばよいか。
加算を取る病棟によって国庫補助所要額が異なるが，病棟の選択はどのように行えばよいか
</t>
    <phoneticPr fontId="5"/>
  </si>
  <si>
    <t xml:space="preserve">　消火ポンプユニット１機で３棟分カバーする場合、どこかの棟１つで加算するという事になる。
　加算をとる棟は特にこちらから指定をしているわけではないので事業者に任せるという事になっている。
</t>
    <phoneticPr fontId="5"/>
  </si>
  <si>
    <t>有床診療所等スプリンクラー等施設整備事業のQ&amp;A集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</si>
</sst>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0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27" fillId="0" borderId="0" xfId="0" applyFont="1" applyBorder="1" applyAlignment="1">
      <alignment vertical="center"/>
    </xf>
    <xf numFmtId="0" fontId="62"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64" fillId="0" borderId="64" xfId="0" applyFont="1" applyFill="1" applyBorder="1" applyAlignment="1">
      <alignment horizontal="center" vertical="center"/>
    </xf>
    <xf numFmtId="0" fontId="65"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68" fillId="0" borderId="0" xfId="0" applyFont="1"/>
    <xf numFmtId="0" fontId="69" fillId="0" borderId="14" xfId="0" applyFont="1" applyBorder="1" applyAlignment="1">
      <alignment horizontal="center" vertical="center"/>
    </xf>
    <xf numFmtId="0" fontId="69" fillId="0" borderId="41" xfId="0" applyFont="1" applyBorder="1" applyAlignment="1">
      <alignment horizontal="center" vertical="center" wrapText="1"/>
    </xf>
    <xf numFmtId="0" fontId="69" fillId="0" borderId="43" xfId="0" applyFont="1" applyBorder="1" applyAlignment="1">
      <alignment horizontal="center" vertical="center" wrapText="1"/>
    </xf>
    <xf numFmtId="0" fontId="69" fillId="0" borderId="14" xfId="0" applyFont="1" applyBorder="1" applyAlignment="1">
      <alignment horizontal="left" vertical="top" wrapText="1"/>
    </xf>
    <xf numFmtId="0" fontId="69" fillId="0" borderId="121" xfId="0" applyFont="1" applyBorder="1" applyAlignment="1">
      <alignment horizontal="left" vertical="top" wrapText="1"/>
    </xf>
    <xf numFmtId="0" fontId="69" fillId="10" borderId="43" xfId="0" applyFont="1" applyFill="1" applyBorder="1" applyAlignment="1">
      <alignment horizontal="center" vertical="center" wrapText="1"/>
    </xf>
    <xf numFmtId="0" fontId="69"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70" fillId="0" borderId="122" xfId="0" applyFont="1" applyBorder="1" applyAlignment="1">
      <alignment horizontal="justify" vertical="center"/>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67" fillId="0" borderId="0" xfId="0" applyFont="1" applyAlignment="1">
      <alignment horizontal="center" vertical="top"/>
    </xf>
    <xf numFmtId="0" fontId="70" fillId="0" borderId="123" xfId="0" applyFont="1" applyBorder="1" applyAlignment="1">
      <alignment horizontal="center" vertical="center"/>
    </xf>
    <xf numFmtId="0" fontId="70" fillId="0" borderId="122" xfId="0" applyFont="1" applyBorder="1" applyAlignment="1">
      <alignment horizontal="center" vertical="center"/>
    </xf>
    <xf numFmtId="0" fontId="70" fillId="0" borderId="121" xfId="0" applyFont="1" applyBorder="1" applyAlignment="1">
      <alignment horizontal="center" vertical="center"/>
    </xf>
    <xf numFmtId="0" fontId="70" fillId="0" borderId="123" xfId="0" applyFont="1" applyBorder="1" applyAlignment="1">
      <alignment horizontal="justify" vertical="center"/>
    </xf>
    <xf numFmtId="0" fontId="70" fillId="0" borderId="122" xfId="0" applyFont="1" applyBorder="1" applyAlignment="1">
      <alignment horizontal="justify" vertical="center"/>
    </xf>
    <xf numFmtId="0" fontId="70" fillId="10" borderId="123" xfId="0" applyFont="1" applyFill="1" applyBorder="1" applyAlignment="1">
      <alignment horizontal="center" vertical="center"/>
    </xf>
    <xf numFmtId="0" fontId="70"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10" t="s">
        <v>39</v>
      </c>
      <c r="D5" s="611"/>
      <c r="E5" s="612" t="s">
        <v>16</v>
      </c>
      <c r="F5" s="613"/>
      <c r="G5" s="15" t="s">
        <v>17</v>
      </c>
      <c r="H5" s="16" t="s">
        <v>629</v>
      </c>
      <c r="I5" s="49" t="s">
        <v>40</v>
      </c>
      <c r="J5" s="16" t="s">
        <v>18</v>
      </c>
      <c r="K5" s="17" t="s">
        <v>41</v>
      </c>
      <c r="L5" s="18" t="s">
        <v>19</v>
      </c>
      <c r="M5" s="19" t="s">
        <v>20</v>
      </c>
      <c r="N5" s="18" t="s">
        <v>21</v>
      </c>
      <c r="O5" s="614" t="s">
        <v>22</v>
      </c>
      <c r="P5" s="615"/>
      <c r="Q5" s="616"/>
      <c r="R5" s="614" t="s">
        <v>23</v>
      </c>
      <c r="S5" s="615"/>
      <c r="T5" s="616"/>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727" t="s">
        <v>285</v>
      </c>
      <c r="B2" s="727"/>
      <c r="C2" s="727"/>
      <c r="D2" s="727"/>
      <c r="E2" s="727"/>
      <c r="F2" s="727"/>
      <c r="G2" s="727"/>
      <c r="H2" s="727"/>
      <c r="I2" s="727"/>
      <c r="J2" s="727"/>
      <c r="K2" s="727"/>
    </row>
    <row r="5" spans="1:11" ht="18.75" customHeight="1">
      <c r="A5" s="221" t="s">
        <v>86</v>
      </c>
      <c r="B5" s="724" t="s">
        <v>461</v>
      </c>
      <c r="C5" s="724"/>
      <c r="D5" s="724"/>
      <c r="E5" s="724"/>
      <c r="F5" s="724"/>
    </row>
    <row r="6" spans="1:11" ht="12" customHeight="1">
      <c r="A6" s="220"/>
      <c r="B6" s="177"/>
      <c r="C6" s="177"/>
      <c r="D6" s="177"/>
      <c r="E6" s="177"/>
      <c r="F6" s="177"/>
    </row>
    <row r="8" spans="1:11">
      <c r="A8" s="724" t="s">
        <v>463</v>
      </c>
      <c r="B8" s="724"/>
      <c r="C8" s="724"/>
      <c r="D8" s="724" t="s">
        <v>464</v>
      </c>
      <c r="E8" s="724"/>
      <c r="F8" s="724"/>
      <c r="G8" s="724" t="s">
        <v>272</v>
      </c>
      <c r="H8" s="724"/>
      <c r="I8" s="724"/>
      <c r="J8" s="724"/>
      <c r="K8" s="724"/>
    </row>
    <row r="9" spans="1:11" ht="18.75" customHeight="1">
      <c r="A9" s="729"/>
      <c r="B9" s="729"/>
      <c r="C9" s="729"/>
      <c r="D9" s="729"/>
      <c r="E9" s="729"/>
      <c r="F9" s="729"/>
      <c r="G9" s="729"/>
      <c r="H9" s="729"/>
      <c r="I9" s="729"/>
      <c r="J9" s="729"/>
      <c r="K9" s="729"/>
    </row>
    <row r="10" spans="1:11">
      <c r="A10" s="724" t="s">
        <v>465</v>
      </c>
      <c r="B10" s="724"/>
      <c r="C10" s="724"/>
      <c r="D10" s="724" t="s">
        <v>466</v>
      </c>
      <c r="E10" s="724"/>
      <c r="F10" s="724"/>
      <c r="G10" s="724" t="s">
        <v>272</v>
      </c>
      <c r="H10" s="724"/>
      <c r="I10" s="724"/>
      <c r="J10" s="724"/>
      <c r="K10" s="724"/>
    </row>
    <row r="11" spans="1:11" ht="18.75" customHeight="1">
      <c r="A11" s="729"/>
      <c r="B11" s="729"/>
      <c r="C11" s="729"/>
      <c r="D11" s="729"/>
      <c r="E11" s="729"/>
      <c r="F11" s="729"/>
      <c r="G11" s="729"/>
      <c r="H11" s="729"/>
      <c r="I11" s="729"/>
      <c r="J11" s="729"/>
      <c r="K11" s="729"/>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28" t="s">
        <v>273</v>
      </c>
      <c r="B16" s="718" t="s">
        <v>286</v>
      </c>
      <c r="C16" s="718"/>
      <c r="D16" s="718"/>
      <c r="E16" s="718"/>
      <c r="F16" s="718"/>
      <c r="G16" s="718" t="s">
        <v>287</v>
      </c>
      <c r="H16" s="718"/>
      <c r="I16" s="718"/>
      <c r="J16" s="718"/>
      <c r="K16" s="718"/>
    </row>
    <row r="17" spans="1:11" ht="18.75" customHeight="1">
      <c r="A17" s="71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01"/>
      <c r="C18" s="701"/>
      <c r="D18" s="701"/>
      <c r="E18" s="701"/>
      <c r="F18" s="701"/>
      <c r="G18" s="725"/>
      <c r="H18" s="787"/>
      <c r="I18" s="787"/>
      <c r="J18" s="787"/>
      <c r="K18" s="726"/>
    </row>
    <row r="19" spans="1:11" ht="12" customHeight="1">
      <c r="A19" s="718" t="s">
        <v>550</v>
      </c>
      <c r="B19" s="797"/>
      <c r="C19" s="798"/>
      <c r="D19" s="798"/>
      <c r="E19" s="798"/>
      <c r="F19" s="799"/>
      <c r="G19" s="735" t="s">
        <v>490</v>
      </c>
      <c r="H19" s="736"/>
      <c r="I19" s="736"/>
      <c r="J19" s="736"/>
      <c r="K19" s="774"/>
    </row>
    <row r="20" spans="1:11" ht="19.5" customHeight="1">
      <c r="A20" s="718"/>
      <c r="B20" s="679"/>
      <c r="C20" s="680"/>
      <c r="D20" s="680"/>
      <c r="E20" s="680"/>
      <c r="F20" s="681"/>
      <c r="G20" s="702" t="s">
        <v>491</v>
      </c>
      <c r="H20" s="772"/>
      <c r="I20" s="840"/>
      <c r="J20" s="841"/>
      <c r="K20" s="842"/>
    </row>
    <row r="21" spans="1:11" ht="22.5" customHeight="1">
      <c r="A21" s="718"/>
      <c r="B21" s="800"/>
      <c r="C21" s="801"/>
      <c r="D21" s="801"/>
      <c r="E21" s="801"/>
      <c r="F21" s="802"/>
      <c r="G21" s="702" t="s">
        <v>492</v>
      </c>
      <c r="H21" s="772"/>
      <c r="I21" s="843"/>
      <c r="J21" s="843"/>
      <c r="K21" s="844"/>
    </row>
    <row r="22" spans="1:11">
      <c r="A22" s="695" t="s">
        <v>292</v>
      </c>
      <c r="B22" s="718" t="s">
        <v>290</v>
      </c>
      <c r="C22" s="718"/>
      <c r="D22" s="718"/>
      <c r="E22" s="718"/>
      <c r="F22" s="718"/>
      <c r="G22" s="718" t="s">
        <v>291</v>
      </c>
      <c r="H22" s="718"/>
      <c r="I22" s="718"/>
      <c r="J22" s="718"/>
      <c r="K22" s="718"/>
    </row>
    <row r="23" spans="1:11" ht="18.75" customHeight="1">
      <c r="A23" s="719"/>
      <c r="B23" s="701"/>
      <c r="C23" s="701"/>
      <c r="D23" s="701"/>
      <c r="E23" s="701"/>
      <c r="F23" s="701"/>
      <c r="G23" s="701"/>
      <c r="H23" s="701"/>
      <c r="I23" s="701"/>
      <c r="J23" s="701"/>
      <c r="K23" s="701"/>
    </row>
    <row r="24" spans="1:11" ht="12" customHeight="1">
      <c r="A24" s="717" t="s">
        <v>293</v>
      </c>
      <c r="B24" s="221" t="s">
        <v>294</v>
      </c>
      <c r="C24" s="724" t="s">
        <v>295</v>
      </c>
      <c r="D24" s="724"/>
      <c r="E24" s="724"/>
      <c r="F24" s="724"/>
      <c r="G24" s="724"/>
      <c r="H24" s="724"/>
      <c r="I24" s="724"/>
      <c r="J24" s="724"/>
      <c r="K24" s="724"/>
    </row>
    <row r="25" spans="1:11">
      <c r="A25" s="717"/>
      <c r="B25" s="701"/>
      <c r="C25" s="221" t="s">
        <v>296</v>
      </c>
      <c r="D25" s="221" t="s">
        <v>297</v>
      </c>
      <c r="E25" s="221" t="s">
        <v>298</v>
      </c>
      <c r="F25" s="725" t="s">
        <v>291</v>
      </c>
      <c r="G25" s="726"/>
      <c r="H25" s="718" t="s">
        <v>299</v>
      </c>
      <c r="I25" s="718"/>
      <c r="J25" s="718"/>
      <c r="K25" s="718"/>
    </row>
    <row r="26" spans="1:11" ht="18.75" customHeight="1">
      <c r="A26" s="717"/>
      <c r="B26" s="701"/>
      <c r="C26" s="181"/>
      <c r="D26" s="178"/>
      <c r="E26" s="182"/>
      <c r="F26" s="678"/>
      <c r="G26" s="678"/>
      <c r="H26" s="254" t="s">
        <v>300</v>
      </c>
      <c r="I26" s="223"/>
      <c r="J26" s="254" t="s">
        <v>301</v>
      </c>
      <c r="K26" s="221"/>
    </row>
    <row r="27" spans="1:11" ht="18.75" customHeight="1">
      <c r="A27" s="717"/>
      <c r="B27" s="701"/>
      <c r="C27" s="181"/>
      <c r="D27" s="178"/>
      <c r="E27" s="182"/>
      <c r="F27" s="678"/>
      <c r="G27" s="678"/>
      <c r="H27" s="254" t="s">
        <v>300</v>
      </c>
      <c r="I27" s="223"/>
      <c r="J27" s="254" t="s">
        <v>301</v>
      </c>
      <c r="K27" s="221"/>
    </row>
    <row r="30" spans="1:11">
      <c r="A30" s="167" t="s">
        <v>316</v>
      </c>
    </row>
    <row r="31" spans="1:11" ht="3.75" customHeight="1"/>
    <row r="32" spans="1:11">
      <c r="A32" s="706" t="s">
        <v>63</v>
      </c>
      <c r="B32" s="845" t="s">
        <v>502</v>
      </c>
      <c r="C32" s="846"/>
      <c r="D32" s="686"/>
      <c r="E32" s="721" t="s">
        <v>503</v>
      </c>
      <c r="F32" s="722"/>
      <c r="G32" s="723"/>
      <c r="H32" s="706" t="s">
        <v>282</v>
      </c>
      <c r="I32" s="750" t="s">
        <v>397</v>
      </c>
      <c r="J32" s="750"/>
      <c r="K32" s="750"/>
    </row>
    <row r="33" spans="1:11" ht="18.75" customHeight="1">
      <c r="A33" s="796"/>
      <c r="B33" s="809" t="s">
        <v>496</v>
      </c>
      <c r="C33" s="264"/>
      <c r="D33" s="264"/>
      <c r="E33" s="720" t="s">
        <v>498</v>
      </c>
      <c r="F33" s="706" t="s">
        <v>578</v>
      </c>
      <c r="G33" s="683" t="s">
        <v>279</v>
      </c>
      <c r="H33" s="796"/>
      <c r="I33" s="750"/>
      <c r="J33" s="750"/>
      <c r="K33" s="750"/>
    </row>
    <row r="34" spans="1:11" ht="18.75" customHeight="1">
      <c r="A34" s="707"/>
      <c r="B34" s="810"/>
      <c r="C34" s="222" t="s">
        <v>497</v>
      </c>
      <c r="D34" s="222" t="s">
        <v>617</v>
      </c>
      <c r="E34" s="811"/>
      <c r="F34" s="707"/>
      <c r="G34" s="743"/>
      <c r="H34" s="707"/>
      <c r="I34" s="750"/>
      <c r="J34" s="750"/>
      <c r="K34" s="750"/>
    </row>
    <row r="35" spans="1:11" ht="30" customHeight="1">
      <c r="A35" s="386" t="s">
        <v>640</v>
      </c>
      <c r="B35" s="351"/>
      <c r="C35" s="351"/>
      <c r="D35" s="351"/>
      <c r="E35" s="351"/>
      <c r="F35" s="351"/>
      <c r="G35" s="351"/>
      <c r="H35" s="178" t="str">
        <f>IF(SUM(B35+E35+F35+G35)=0,"",SUM(B35+E35+F35+G35))</f>
        <v/>
      </c>
      <c r="I35" s="776"/>
      <c r="J35" s="777"/>
      <c r="K35" s="778"/>
    </row>
    <row r="36" spans="1:11" ht="15" customHeight="1">
      <c r="A36" s="812" t="s">
        <v>641</v>
      </c>
      <c r="B36" s="454"/>
      <c r="C36" s="454"/>
      <c r="D36" s="454"/>
      <c r="E36" s="454"/>
      <c r="F36" s="454"/>
      <c r="G36" s="454"/>
      <c r="H36" s="179" t="str">
        <f t="shared" ref="H36:H37" si="0">IF(SUM(B36+E36+F36+G36)=0,"",SUM(B36+E36+F36+G36))</f>
        <v/>
      </c>
      <c r="I36" s="779"/>
      <c r="J36" s="780"/>
      <c r="K36" s="781"/>
    </row>
    <row r="37" spans="1:11" ht="15" customHeight="1">
      <c r="A37" s="701"/>
      <c r="B37" s="356"/>
      <c r="C37" s="356"/>
      <c r="D37" s="356"/>
      <c r="E37" s="356"/>
      <c r="F37" s="356"/>
      <c r="G37" s="356"/>
      <c r="H37" s="180" t="str">
        <f t="shared" si="0"/>
        <v/>
      </c>
      <c r="I37" s="782"/>
      <c r="J37" s="783"/>
      <c r="K37" s="78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682" t="s">
        <v>495</v>
      </c>
      <c r="B50" s="683"/>
      <c r="C50" s="831"/>
      <c r="D50" s="832"/>
      <c r="E50" s="833"/>
    </row>
    <row r="51" spans="1:11" ht="18.75" customHeight="1">
      <c r="A51" s="218" t="s">
        <v>499</v>
      </c>
      <c r="B51" s="265"/>
      <c r="C51" s="265"/>
      <c r="D51" s="265"/>
      <c r="E51" s="265"/>
      <c r="F51" s="265"/>
      <c r="G51" s="265"/>
      <c r="H51" s="265"/>
      <c r="I51" s="265"/>
      <c r="J51" s="265"/>
      <c r="K51" s="219"/>
    </row>
    <row r="52" spans="1:11" ht="18.75" customHeight="1">
      <c r="A52" s="837" t="s">
        <v>493</v>
      </c>
      <c r="B52" s="838"/>
      <c r="C52" s="838"/>
      <c r="D52" s="838"/>
      <c r="E52" s="838"/>
      <c r="F52" s="838"/>
      <c r="G52" s="838"/>
      <c r="H52" s="838"/>
      <c r="I52" s="838"/>
      <c r="J52" s="838"/>
      <c r="K52" s="839"/>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34" t="s">
        <v>494</v>
      </c>
      <c r="B57" s="835"/>
      <c r="C57" s="835"/>
      <c r="D57" s="835"/>
      <c r="E57" s="835"/>
      <c r="F57" s="835"/>
      <c r="G57" s="835"/>
      <c r="H57" s="835"/>
      <c r="I57" s="835"/>
      <c r="J57" s="835"/>
      <c r="K57" s="836"/>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727" t="s">
        <v>285</v>
      </c>
      <c r="B2" s="727"/>
      <c r="C2" s="727"/>
      <c r="D2" s="727"/>
      <c r="E2" s="727"/>
      <c r="F2" s="727"/>
      <c r="G2" s="727"/>
      <c r="H2" s="727"/>
      <c r="I2" s="727"/>
      <c r="J2" s="727"/>
      <c r="K2" s="727"/>
    </row>
    <row r="5" spans="1:11" ht="18.75" customHeight="1">
      <c r="A5" s="221" t="s">
        <v>86</v>
      </c>
      <c r="B5" s="724" t="s">
        <v>501</v>
      </c>
      <c r="C5" s="724"/>
      <c r="D5" s="724"/>
      <c r="E5" s="724"/>
      <c r="F5" s="724"/>
    </row>
    <row r="6" spans="1:11" ht="12" customHeight="1">
      <c r="A6" s="220"/>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61"/>
      <c r="C16" s="662"/>
      <c r="D16" s="662"/>
      <c r="E16" s="662"/>
      <c r="F16" s="663"/>
      <c r="G16" s="725"/>
      <c r="H16" s="787"/>
      <c r="I16" s="787"/>
      <c r="J16" s="787"/>
      <c r="K16" s="726"/>
    </row>
    <row r="17" spans="1:11" ht="18.75" customHeight="1">
      <c r="A17" s="343" t="s">
        <v>383</v>
      </c>
      <c r="B17" s="337" t="s">
        <v>624</v>
      </c>
      <c r="C17" s="379"/>
      <c r="D17" s="338" t="s">
        <v>634</v>
      </c>
      <c r="E17" s="380"/>
      <c r="F17" s="340" t="s">
        <v>635</v>
      </c>
      <c r="G17" s="381">
        <f>C17+E17</f>
        <v>0</v>
      </c>
      <c r="H17" s="339"/>
      <c r="I17" s="382"/>
      <c r="J17" s="339"/>
      <c r="K17" s="383"/>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221" t="s">
        <v>294</v>
      </c>
      <c r="C20" s="724" t="s">
        <v>295</v>
      </c>
      <c r="D20" s="724"/>
      <c r="E20" s="724"/>
      <c r="F20" s="724"/>
      <c r="G20" s="724"/>
      <c r="H20" s="724"/>
      <c r="I20" s="724"/>
      <c r="J20" s="724"/>
      <c r="K20" s="724"/>
    </row>
    <row r="21" spans="1:11">
      <c r="A21" s="717"/>
      <c r="B21" s="701"/>
      <c r="C21" s="221" t="s">
        <v>296</v>
      </c>
      <c r="D21" s="221" t="s">
        <v>297</v>
      </c>
      <c r="E21" s="221" t="s">
        <v>298</v>
      </c>
      <c r="F21" s="725" t="s">
        <v>291</v>
      </c>
      <c r="G21" s="726"/>
      <c r="H21" s="718" t="s">
        <v>299</v>
      </c>
      <c r="I21" s="718"/>
      <c r="J21" s="718"/>
      <c r="K21" s="718"/>
    </row>
    <row r="22" spans="1:11" ht="18.75" customHeight="1">
      <c r="A22" s="717"/>
      <c r="B22" s="701"/>
      <c r="C22" s="350"/>
      <c r="D22" s="351"/>
      <c r="E22" s="352"/>
      <c r="F22" s="664"/>
      <c r="G22" s="664"/>
      <c r="H22" s="254" t="s">
        <v>300</v>
      </c>
      <c r="I22" s="353"/>
      <c r="J22" s="254" t="s">
        <v>301</v>
      </c>
      <c r="K22" s="354"/>
    </row>
    <row r="23" spans="1:11" ht="18.75" customHeight="1">
      <c r="A23" s="717"/>
      <c r="B23" s="701"/>
      <c r="C23" s="350"/>
      <c r="D23" s="351"/>
      <c r="E23" s="352"/>
      <c r="F23" s="664"/>
      <c r="G23" s="664"/>
      <c r="H23" s="254" t="s">
        <v>300</v>
      </c>
      <c r="I23" s="353"/>
      <c r="J23" s="254" t="s">
        <v>301</v>
      </c>
      <c r="K23" s="354"/>
    </row>
    <row r="26" spans="1:11">
      <c r="A26" s="167" t="s">
        <v>316</v>
      </c>
    </row>
    <row r="27" spans="1:11" ht="3.75" customHeight="1"/>
    <row r="28" spans="1:11">
      <c r="A28" s="706" t="s">
        <v>63</v>
      </c>
      <c r="B28" s="845" t="s">
        <v>362</v>
      </c>
      <c r="C28" s="846"/>
      <c r="D28" s="846"/>
      <c r="E28" s="686"/>
      <c r="F28" s="845" t="s">
        <v>511</v>
      </c>
      <c r="G28" s="846"/>
      <c r="H28" s="846"/>
      <c r="I28" s="846"/>
      <c r="J28" s="686"/>
      <c r="K28" s="706" t="s">
        <v>282</v>
      </c>
    </row>
    <row r="29" spans="1:11" ht="13.5" customHeight="1">
      <c r="A29" s="796"/>
      <c r="B29" s="860" t="s">
        <v>425</v>
      </c>
      <c r="C29" s="860" t="s">
        <v>510</v>
      </c>
      <c r="D29" s="860" t="s">
        <v>441</v>
      </c>
      <c r="E29" s="860" t="s">
        <v>279</v>
      </c>
      <c r="F29" s="863" t="s">
        <v>512</v>
      </c>
      <c r="G29" s="269"/>
      <c r="H29" s="720" t="s">
        <v>498</v>
      </c>
      <c r="I29" s="720" t="s">
        <v>578</v>
      </c>
      <c r="J29" s="861" t="s">
        <v>279</v>
      </c>
      <c r="K29" s="796"/>
    </row>
    <row r="30" spans="1:11" ht="24">
      <c r="A30" s="707"/>
      <c r="B30" s="860"/>
      <c r="C30" s="860"/>
      <c r="D30" s="860"/>
      <c r="E30" s="860"/>
      <c r="F30" s="864"/>
      <c r="G30" s="258" t="s">
        <v>570</v>
      </c>
      <c r="H30" s="811"/>
      <c r="I30" s="811"/>
      <c r="J30" s="862"/>
      <c r="K30" s="70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18" t="s">
        <v>638</v>
      </c>
      <c r="B32" s="454"/>
      <c r="C32" s="454"/>
      <c r="D32" s="454"/>
      <c r="E32" s="454"/>
      <c r="F32" s="455"/>
      <c r="G32" s="454"/>
      <c r="H32" s="454"/>
      <c r="I32" s="454"/>
      <c r="J32" s="454"/>
      <c r="K32" s="179" t="str">
        <f t="shared" ref="K32:K33" si="0">IF(SUM(B32+C32+D32+E32+F32+H32+I32+J32)=0,"",SUM(B32+C32+D32+E32+F32+H32+I32+J32))</f>
        <v/>
      </c>
    </row>
    <row r="33" spans="1:11" ht="15" customHeight="1">
      <c r="A33" s="71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4" t="s">
        <v>517</v>
      </c>
      <c r="B47" s="744"/>
      <c r="C47" s="372" t="s">
        <v>633</v>
      </c>
      <c r="D47" s="342" t="s">
        <v>632</v>
      </c>
      <c r="E47" s="371" t="s">
        <v>633</v>
      </c>
      <c r="F47" s="344"/>
      <c r="G47" s="750" t="s">
        <v>529</v>
      </c>
      <c r="H47" s="750"/>
      <c r="I47" s="847"/>
      <c r="J47" s="847"/>
      <c r="K47" s="847"/>
    </row>
    <row r="48" spans="1:11" ht="18.75" customHeight="1">
      <c r="A48" s="704" t="s">
        <v>528</v>
      </c>
      <c r="B48" s="744"/>
      <c r="C48" s="372"/>
      <c r="D48" s="223" t="s">
        <v>539</v>
      </c>
      <c r="E48" s="852"/>
      <c r="F48" s="854"/>
      <c r="G48" s="750" t="s">
        <v>530</v>
      </c>
      <c r="H48" s="750"/>
      <c r="I48" s="848"/>
      <c r="J48" s="848"/>
      <c r="K48" s="848"/>
    </row>
    <row r="49" spans="1:11" ht="18.75" customHeight="1">
      <c r="A49" s="682" t="s">
        <v>531</v>
      </c>
      <c r="B49" s="744"/>
      <c r="C49" s="729"/>
      <c r="D49" s="729"/>
      <c r="E49" s="729"/>
      <c r="F49" s="729"/>
      <c r="G49" s="729"/>
      <c r="H49" s="729"/>
      <c r="I49" s="729"/>
      <c r="J49" s="729"/>
      <c r="K49" s="729"/>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57"/>
      <c r="E51" s="757"/>
      <c r="F51" s="757"/>
      <c r="G51" s="757"/>
      <c r="H51" s="757"/>
      <c r="I51" s="757"/>
      <c r="J51" s="757"/>
      <c r="K51" s="757"/>
    </row>
    <row r="52" spans="1:11" ht="18.75" customHeight="1">
      <c r="A52" s="513"/>
      <c r="B52" s="512"/>
      <c r="C52" s="221" t="s">
        <v>455</v>
      </c>
      <c r="D52" s="757"/>
      <c r="E52" s="757"/>
      <c r="F52" s="757"/>
      <c r="G52" s="757"/>
      <c r="H52" s="757"/>
      <c r="I52" s="757"/>
      <c r="J52" s="757"/>
      <c r="K52" s="757"/>
    </row>
    <row r="53" spans="1:11" ht="18.75" customHeight="1">
      <c r="A53" s="268"/>
      <c r="B53" s="510" t="s">
        <v>523</v>
      </c>
      <c r="C53" s="211"/>
      <c r="D53" s="225"/>
      <c r="E53" s="852"/>
      <c r="F53" s="853"/>
      <c r="G53" s="853"/>
      <c r="H53" s="853"/>
      <c r="I53" s="853"/>
      <c r="J53" s="853"/>
      <c r="K53" s="854"/>
    </row>
    <row r="54" spans="1:11" ht="18.75" customHeight="1">
      <c r="A54" s="218" t="s">
        <v>524</v>
      </c>
      <c r="B54" s="265"/>
      <c r="C54" s="265"/>
      <c r="D54" s="238"/>
      <c r="E54" s="855"/>
      <c r="F54" s="855"/>
      <c r="G54" s="855"/>
      <c r="H54" s="855"/>
      <c r="I54" s="265"/>
      <c r="J54" s="265"/>
      <c r="K54" s="219"/>
    </row>
    <row r="55" spans="1:11" ht="18.75" customHeight="1">
      <c r="A55" s="202"/>
      <c r="B55" s="221" t="s">
        <v>340</v>
      </c>
      <c r="C55" s="665"/>
      <c r="D55" s="666"/>
      <c r="E55" s="666"/>
      <c r="F55" s="859"/>
      <c r="G55" s="221" t="s">
        <v>272</v>
      </c>
      <c r="H55" s="665"/>
      <c r="I55" s="666"/>
      <c r="J55" s="666"/>
      <c r="K55" s="859"/>
    </row>
    <row r="56" spans="1:11" ht="18.75" customHeight="1">
      <c r="A56" s="195"/>
      <c r="B56" s="224" t="s">
        <v>288</v>
      </c>
      <c r="C56" s="665"/>
      <c r="D56" s="859"/>
      <c r="E56" s="167" t="s">
        <v>343</v>
      </c>
      <c r="F56" s="221" t="s">
        <v>341</v>
      </c>
      <c r="G56" s="665"/>
      <c r="H56" s="666"/>
      <c r="I56" s="225" t="s">
        <v>342</v>
      </c>
      <c r="J56" s="196"/>
      <c r="K56" s="266"/>
    </row>
    <row r="57" spans="1:11" ht="18.75" customHeight="1">
      <c r="A57" s="195"/>
      <c r="B57" s="678" t="s">
        <v>526</v>
      </c>
      <c r="C57" s="678"/>
      <c r="D57" s="678"/>
      <c r="E57" s="678"/>
      <c r="F57" s="803"/>
      <c r="G57" s="804"/>
      <c r="H57" s="804"/>
      <c r="I57" s="805"/>
      <c r="J57" s="196"/>
      <c r="K57" s="266"/>
    </row>
    <row r="58" spans="1:11" ht="18.75" customHeight="1">
      <c r="A58" s="195"/>
      <c r="B58" s="857" t="s">
        <v>527</v>
      </c>
      <c r="C58" s="858"/>
      <c r="D58" s="858"/>
      <c r="E58" s="858"/>
      <c r="F58" s="684" t="s">
        <v>335</v>
      </c>
      <c r="G58" s="685"/>
      <c r="H58" s="849"/>
      <c r="I58" s="850"/>
      <c r="J58" s="851"/>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687"/>
      <c r="E60" s="688"/>
      <c r="F60" s="856" t="s">
        <v>334</v>
      </c>
      <c r="G60" s="688"/>
      <c r="H60" s="692"/>
      <c r="I60" s="692"/>
      <c r="J60" s="693"/>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727" t="s">
        <v>285</v>
      </c>
      <c r="B2" s="727"/>
      <c r="C2" s="727"/>
      <c r="D2" s="727"/>
      <c r="E2" s="727"/>
      <c r="F2" s="727"/>
      <c r="G2" s="727"/>
      <c r="H2" s="727"/>
      <c r="I2" s="727"/>
      <c r="J2" s="727"/>
      <c r="K2" s="727"/>
    </row>
    <row r="5" spans="1:11" ht="18.75" customHeight="1">
      <c r="A5" s="221" t="s">
        <v>86</v>
      </c>
      <c r="B5" s="724" t="s">
        <v>536</v>
      </c>
      <c r="C5" s="724"/>
      <c r="D5" s="724"/>
      <c r="E5" s="724"/>
      <c r="F5" s="724"/>
    </row>
    <row r="6" spans="1:11" ht="12" customHeight="1">
      <c r="A6" s="220"/>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1"/>
      <c r="C16" s="701"/>
      <c r="D16" s="701"/>
      <c r="E16" s="701"/>
      <c r="F16" s="701"/>
      <c r="G16" s="725"/>
      <c r="H16" s="787"/>
      <c r="I16" s="787"/>
      <c r="J16" s="787"/>
      <c r="K16" s="726"/>
    </row>
    <row r="17" spans="1:11" ht="18.75" customHeight="1">
      <c r="A17" s="343" t="s">
        <v>383</v>
      </c>
      <c r="B17" s="337" t="s">
        <v>624</v>
      </c>
      <c r="C17" s="379"/>
      <c r="D17" s="338" t="s">
        <v>634</v>
      </c>
      <c r="E17" s="380"/>
      <c r="F17" s="340" t="s">
        <v>635</v>
      </c>
      <c r="G17" s="381">
        <f>C17+E17</f>
        <v>0</v>
      </c>
      <c r="H17" s="339"/>
      <c r="I17" s="382"/>
      <c r="J17" s="339"/>
      <c r="K17" s="383"/>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221" t="s">
        <v>294</v>
      </c>
      <c r="C20" s="724" t="s">
        <v>295</v>
      </c>
      <c r="D20" s="724"/>
      <c r="E20" s="724"/>
      <c r="F20" s="724"/>
      <c r="G20" s="724"/>
      <c r="H20" s="724"/>
      <c r="I20" s="724"/>
      <c r="J20" s="724"/>
      <c r="K20" s="724"/>
    </row>
    <row r="21" spans="1:11">
      <c r="A21" s="717"/>
      <c r="B21" s="701"/>
      <c r="C21" s="221" t="s">
        <v>296</v>
      </c>
      <c r="D21" s="221" t="s">
        <v>297</v>
      </c>
      <c r="E21" s="221" t="s">
        <v>298</v>
      </c>
      <c r="F21" s="725" t="s">
        <v>291</v>
      </c>
      <c r="G21" s="726"/>
      <c r="H21" s="718" t="s">
        <v>299</v>
      </c>
      <c r="I21" s="718"/>
      <c r="J21" s="718"/>
      <c r="K21" s="718"/>
    </row>
    <row r="22" spans="1:11" ht="18.75" customHeight="1">
      <c r="A22" s="717"/>
      <c r="B22" s="701"/>
      <c r="C22" s="350"/>
      <c r="D22" s="351"/>
      <c r="E22" s="352"/>
      <c r="F22" s="664"/>
      <c r="G22" s="664"/>
      <c r="H22" s="254" t="s">
        <v>300</v>
      </c>
      <c r="I22" s="353"/>
      <c r="J22" s="254" t="s">
        <v>301</v>
      </c>
      <c r="K22" s="354"/>
    </row>
    <row r="23" spans="1:11" ht="18.75" customHeight="1">
      <c r="A23" s="717"/>
      <c r="B23" s="701"/>
      <c r="C23" s="350"/>
      <c r="D23" s="351"/>
      <c r="E23" s="352"/>
      <c r="F23" s="664"/>
      <c r="G23" s="664"/>
      <c r="H23" s="254" t="s">
        <v>300</v>
      </c>
      <c r="I23" s="353"/>
      <c r="J23" s="254" t="s">
        <v>301</v>
      </c>
      <c r="K23" s="354"/>
    </row>
    <row r="26" spans="1:11">
      <c r="A26" s="167" t="s">
        <v>316</v>
      </c>
    </row>
    <row r="27" spans="1:11" ht="3.75" customHeight="1"/>
    <row r="28" spans="1:11">
      <c r="A28" s="706" t="s">
        <v>63</v>
      </c>
      <c r="B28" s="845" t="s">
        <v>362</v>
      </c>
      <c r="C28" s="846"/>
      <c r="D28" s="846"/>
      <c r="E28" s="686"/>
      <c r="F28" s="845" t="s">
        <v>511</v>
      </c>
      <c r="G28" s="846"/>
      <c r="H28" s="846"/>
      <c r="I28" s="846"/>
      <c r="J28" s="686"/>
      <c r="K28" s="706" t="s">
        <v>282</v>
      </c>
    </row>
    <row r="29" spans="1:11" ht="13.5" customHeight="1">
      <c r="A29" s="796"/>
      <c r="B29" s="860" t="s">
        <v>425</v>
      </c>
      <c r="C29" s="860" t="s">
        <v>510</v>
      </c>
      <c r="D29" s="860" t="s">
        <v>441</v>
      </c>
      <c r="E29" s="860" t="s">
        <v>279</v>
      </c>
      <c r="F29" s="863" t="s">
        <v>512</v>
      </c>
      <c r="G29" s="269"/>
      <c r="H29" s="720" t="s">
        <v>498</v>
      </c>
      <c r="I29" s="720" t="s">
        <v>578</v>
      </c>
      <c r="J29" s="861" t="s">
        <v>279</v>
      </c>
      <c r="K29" s="796"/>
    </row>
    <row r="30" spans="1:11" ht="24">
      <c r="A30" s="707"/>
      <c r="B30" s="860"/>
      <c r="C30" s="860"/>
      <c r="D30" s="860"/>
      <c r="E30" s="860"/>
      <c r="F30" s="864"/>
      <c r="G30" s="258" t="s">
        <v>570</v>
      </c>
      <c r="H30" s="811"/>
      <c r="I30" s="811"/>
      <c r="J30" s="862"/>
      <c r="K30" s="70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18" t="s">
        <v>638</v>
      </c>
      <c r="B32" s="454"/>
      <c r="C32" s="454"/>
      <c r="D32" s="454"/>
      <c r="E32" s="454"/>
      <c r="F32" s="455"/>
      <c r="G32" s="454"/>
      <c r="H32" s="454"/>
      <c r="I32" s="454"/>
      <c r="J32" s="454"/>
      <c r="K32" s="179" t="str">
        <f t="shared" ref="K32:K33" si="0">IF(SUM(B32+C32+D32+E32+F32+H32+I32+J32)=0,"",SUM(B32+C32+D32+E32+F32+H32+I32+J32))</f>
        <v/>
      </c>
    </row>
    <row r="33" spans="1:11" ht="15" customHeight="1">
      <c r="A33" s="71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4" t="s">
        <v>517</v>
      </c>
      <c r="B47" s="744"/>
      <c r="C47" s="372" t="s">
        <v>633</v>
      </c>
      <c r="D47" s="342" t="s">
        <v>632</v>
      </c>
      <c r="E47" s="371" t="s">
        <v>633</v>
      </c>
      <c r="F47" s="344"/>
      <c r="G47" s="750" t="s">
        <v>529</v>
      </c>
      <c r="H47" s="750"/>
      <c r="I47" s="847"/>
      <c r="J47" s="847"/>
      <c r="K47" s="847"/>
    </row>
    <row r="48" spans="1:11" ht="18.75" customHeight="1">
      <c r="A48" s="704" t="s">
        <v>528</v>
      </c>
      <c r="B48" s="744"/>
      <c r="C48" s="372"/>
      <c r="D48" s="223" t="s">
        <v>539</v>
      </c>
      <c r="E48" s="852"/>
      <c r="F48" s="854"/>
      <c r="G48" s="750" t="s">
        <v>530</v>
      </c>
      <c r="H48" s="750"/>
      <c r="I48" s="848"/>
      <c r="J48" s="848"/>
      <c r="K48" s="848"/>
    </row>
    <row r="49" spans="1:11" ht="18.75" customHeight="1">
      <c r="A49" s="684" t="s">
        <v>545</v>
      </c>
      <c r="B49" s="865"/>
      <c r="C49" s="865"/>
      <c r="D49" s="865"/>
      <c r="E49" s="865"/>
      <c r="F49" s="865"/>
      <c r="G49" s="865"/>
      <c r="H49" s="865"/>
      <c r="I49" s="865"/>
      <c r="J49" s="865"/>
      <c r="K49" s="685"/>
    </row>
    <row r="50" spans="1:11" ht="18.75" customHeight="1">
      <c r="A50" s="195"/>
      <c r="B50" s="718" t="s">
        <v>540</v>
      </c>
      <c r="C50" s="718"/>
      <c r="D50" s="277" t="s">
        <v>542</v>
      </c>
      <c r="E50" s="375"/>
      <c r="F50" s="277" t="s">
        <v>543</v>
      </c>
      <c r="G50" s="375"/>
      <c r="H50" s="277" t="s">
        <v>544</v>
      </c>
      <c r="I50" s="375"/>
      <c r="J50" s="265"/>
      <c r="K50" s="219"/>
    </row>
    <row r="51" spans="1:11" ht="18.75" customHeight="1">
      <c r="A51" s="195"/>
      <c r="B51" s="718" t="s">
        <v>541</v>
      </c>
      <c r="C51" s="718"/>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65"/>
      <c r="D53" s="666"/>
      <c r="E53" s="666"/>
      <c r="F53" s="859"/>
      <c r="G53" s="221" t="s">
        <v>272</v>
      </c>
      <c r="H53" s="665"/>
      <c r="I53" s="666"/>
      <c r="J53" s="666"/>
      <c r="K53" s="859"/>
    </row>
    <row r="54" spans="1:11" ht="18.75" customHeight="1">
      <c r="A54" s="195"/>
      <c r="B54" s="224" t="s">
        <v>288</v>
      </c>
      <c r="C54" s="665"/>
      <c r="D54" s="859"/>
      <c r="E54" s="196" t="s">
        <v>343</v>
      </c>
      <c r="F54" s="221" t="s">
        <v>341</v>
      </c>
      <c r="G54" s="665"/>
      <c r="H54" s="666"/>
      <c r="I54" s="225" t="s">
        <v>342</v>
      </c>
      <c r="J54" s="196"/>
      <c r="K54" s="266"/>
    </row>
    <row r="55" spans="1:11" ht="18.75" customHeight="1">
      <c r="A55" s="226"/>
      <c r="B55" s="678" t="s">
        <v>526</v>
      </c>
      <c r="C55" s="678"/>
      <c r="D55" s="678"/>
      <c r="E55" s="678"/>
      <c r="F55" s="803"/>
      <c r="G55" s="804"/>
      <c r="H55" s="804"/>
      <c r="I55" s="80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727" t="s">
        <v>285</v>
      </c>
      <c r="B2" s="727"/>
      <c r="C2" s="727"/>
      <c r="D2" s="727"/>
      <c r="E2" s="727"/>
      <c r="F2" s="727"/>
      <c r="G2" s="727"/>
      <c r="H2" s="727"/>
      <c r="I2" s="727"/>
      <c r="J2" s="727"/>
      <c r="K2" s="727"/>
    </row>
    <row r="5" spans="1:11" ht="18.75" customHeight="1">
      <c r="A5" s="221" t="s">
        <v>86</v>
      </c>
      <c r="B5" s="724" t="s">
        <v>548</v>
      </c>
      <c r="C5" s="724"/>
      <c r="D5" s="724"/>
      <c r="E5" s="724"/>
      <c r="F5" s="724"/>
    </row>
    <row r="6" spans="1:11" ht="12" customHeight="1">
      <c r="A6" s="220"/>
      <c r="B6" s="177"/>
      <c r="C6" s="177"/>
      <c r="D6" s="177"/>
      <c r="E6" s="177"/>
      <c r="F6" s="177"/>
    </row>
    <row r="8" spans="1:11">
      <c r="A8" s="724" t="s">
        <v>340</v>
      </c>
      <c r="B8" s="724"/>
      <c r="C8" s="724"/>
      <c r="D8" s="724" t="s">
        <v>466</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1"/>
      <c r="C16" s="701"/>
      <c r="D16" s="701"/>
      <c r="E16" s="701"/>
      <c r="F16" s="701"/>
      <c r="G16" s="661"/>
      <c r="H16" s="662"/>
      <c r="I16" s="662"/>
      <c r="J16" s="662"/>
      <c r="K16" s="663"/>
    </row>
    <row r="17" spans="1:11" ht="18.75" customHeight="1">
      <c r="A17" s="221" t="s">
        <v>549</v>
      </c>
      <c r="B17" s="701"/>
      <c r="C17" s="701"/>
      <c r="D17" s="701"/>
      <c r="E17" s="701"/>
      <c r="F17" s="701"/>
      <c r="G17" s="725"/>
      <c r="H17" s="787"/>
      <c r="I17" s="787"/>
      <c r="J17" s="787"/>
      <c r="K17" s="726"/>
    </row>
    <row r="18" spans="1:11" ht="12" customHeight="1">
      <c r="A18" s="718" t="s">
        <v>550</v>
      </c>
      <c r="B18" s="797"/>
      <c r="C18" s="798"/>
      <c r="D18" s="798"/>
      <c r="E18" s="798"/>
      <c r="F18" s="799"/>
      <c r="G18" s="735" t="s">
        <v>490</v>
      </c>
      <c r="H18" s="736"/>
      <c r="I18" s="736"/>
      <c r="J18" s="736"/>
      <c r="K18" s="774"/>
    </row>
    <row r="19" spans="1:11" ht="19.5" customHeight="1">
      <c r="A19" s="718"/>
      <c r="B19" s="679"/>
      <c r="C19" s="680"/>
      <c r="D19" s="680"/>
      <c r="E19" s="680"/>
      <c r="F19" s="681"/>
      <c r="G19" s="702" t="s">
        <v>551</v>
      </c>
      <c r="H19" s="772"/>
      <c r="I19" s="803"/>
      <c r="J19" s="804"/>
      <c r="K19" s="805"/>
    </row>
    <row r="20" spans="1:11">
      <c r="A20" s="695" t="s">
        <v>292</v>
      </c>
      <c r="B20" s="718" t="s">
        <v>290</v>
      </c>
      <c r="C20" s="718"/>
      <c r="D20" s="718"/>
      <c r="E20" s="718"/>
      <c r="F20" s="718"/>
      <c r="G20" s="718" t="s">
        <v>291</v>
      </c>
      <c r="H20" s="718"/>
      <c r="I20" s="718"/>
      <c r="J20" s="718"/>
      <c r="K20" s="718"/>
    </row>
    <row r="21" spans="1:11" ht="18.75" customHeight="1">
      <c r="A21" s="719"/>
      <c r="B21" s="701"/>
      <c r="C21" s="701"/>
      <c r="D21" s="701"/>
      <c r="E21" s="701"/>
      <c r="F21" s="701"/>
      <c r="G21" s="701"/>
      <c r="H21" s="701"/>
      <c r="I21" s="701"/>
      <c r="J21" s="701"/>
      <c r="K21" s="701"/>
    </row>
    <row r="22" spans="1:11" ht="12" customHeight="1">
      <c r="A22" s="717" t="s">
        <v>293</v>
      </c>
      <c r="B22" s="221" t="s">
        <v>294</v>
      </c>
      <c r="C22" s="724" t="s">
        <v>295</v>
      </c>
      <c r="D22" s="724"/>
      <c r="E22" s="724"/>
      <c r="F22" s="724"/>
      <c r="G22" s="724"/>
      <c r="H22" s="724"/>
      <c r="I22" s="724"/>
      <c r="J22" s="724"/>
      <c r="K22" s="724"/>
    </row>
    <row r="23" spans="1:11">
      <c r="A23" s="717"/>
      <c r="B23" s="701"/>
      <c r="C23" s="221" t="s">
        <v>296</v>
      </c>
      <c r="D23" s="221" t="s">
        <v>297</v>
      </c>
      <c r="E23" s="221" t="s">
        <v>298</v>
      </c>
      <c r="F23" s="725" t="s">
        <v>291</v>
      </c>
      <c r="G23" s="726"/>
      <c r="H23" s="718" t="s">
        <v>299</v>
      </c>
      <c r="I23" s="718"/>
      <c r="J23" s="718"/>
      <c r="K23" s="718"/>
    </row>
    <row r="24" spans="1:11" ht="18.75" customHeight="1">
      <c r="A24" s="717"/>
      <c r="B24" s="701"/>
      <c r="C24" s="350"/>
      <c r="D24" s="351"/>
      <c r="E24" s="352"/>
      <c r="F24" s="664"/>
      <c r="G24" s="664"/>
      <c r="H24" s="254" t="s">
        <v>300</v>
      </c>
      <c r="I24" s="353"/>
      <c r="J24" s="254" t="s">
        <v>301</v>
      </c>
      <c r="K24" s="354"/>
    </row>
    <row r="25" spans="1:11" ht="18.75" customHeight="1">
      <c r="A25" s="717"/>
      <c r="B25" s="701"/>
      <c r="C25" s="350"/>
      <c r="D25" s="351"/>
      <c r="E25" s="352"/>
      <c r="F25" s="664"/>
      <c r="G25" s="66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66"/>
      <c r="J30" s="866"/>
      <c r="K30" s="866"/>
    </row>
    <row r="31" spans="1:11" ht="19.5" customHeight="1">
      <c r="A31" s="262" t="s">
        <v>637</v>
      </c>
      <c r="B31" s="351"/>
      <c r="C31" s="351"/>
      <c r="D31" s="351"/>
      <c r="E31" s="351"/>
      <c r="F31" s="178" t="str">
        <f>IF(SUM(B31:E31)=0,"",SUM(B31:E31))</f>
        <v/>
      </c>
      <c r="G31" s="263"/>
      <c r="H31" s="263"/>
      <c r="I31" s="867"/>
      <c r="J31" s="867"/>
      <c r="K31" s="867"/>
    </row>
    <row r="32" spans="1:11" ht="15" customHeight="1">
      <c r="A32" s="717" t="s">
        <v>638</v>
      </c>
      <c r="B32" s="454"/>
      <c r="C32" s="454"/>
      <c r="D32" s="454"/>
      <c r="E32" s="454"/>
      <c r="F32" s="179" t="str">
        <f t="shared" ref="F32:F33" si="0">IF(SUM(B32:E32)=0,"",SUM(B32:E32))</f>
        <v/>
      </c>
      <c r="G32" s="289"/>
      <c r="H32" s="289"/>
      <c r="I32" s="867"/>
      <c r="J32" s="867"/>
      <c r="K32" s="867"/>
    </row>
    <row r="33" spans="1:11" ht="15" customHeight="1">
      <c r="A33" s="718"/>
      <c r="B33" s="356"/>
      <c r="C33" s="356"/>
      <c r="D33" s="356"/>
      <c r="E33" s="356"/>
      <c r="F33" s="180" t="str">
        <f t="shared" si="0"/>
        <v/>
      </c>
      <c r="G33" s="263"/>
      <c r="H33" s="263"/>
      <c r="I33" s="867"/>
      <c r="J33" s="867"/>
      <c r="K33" s="86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721" t="s">
        <v>557</v>
      </c>
      <c r="B46" s="722"/>
      <c r="C46" s="722"/>
      <c r="D46" s="722"/>
      <c r="E46" s="722"/>
      <c r="F46" s="722"/>
      <c r="G46" s="722"/>
      <c r="H46" s="722"/>
      <c r="I46" s="722"/>
      <c r="J46" s="722"/>
      <c r="K46" s="354"/>
    </row>
    <row r="47" spans="1:11" ht="19.5" customHeight="1">
      <c r="A47" s="721" t="s">
        <v>558</v>
      </c>
      <c r="B47" s="722"/>
      <c r="C47" s="722"/>
      <c r="D47" s="722"/>
      <c r="E47" s="722"/>
      <c r="F47" s="722"/>
      <c r="G47" s="722"/>
      <c r="H47" s="722"/>
      <c r="I47" s="722"/>
      <c r="J47" s="722"/>
      <c r="K47" s="354"/>
    </row>
    <row r="48" spans="1:11" ht="19.5" customHeight="1">
      <c r="A48" s="721" t="s">
        <v>559</v>
      </c>
      <c r="B48" s="722"/>
      <c r="C48" s="722"/>
      <c r="D48" s="722"/>
      <c r="E48" s="722"/>
      <c r="F48" s="722"/>
      <c r="G48" s="722"/>
      <c r="H48" s="722"/>
      <c r="I48" s="722"/>
      <c r="J48" s="722"/>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87" t="s">
        <v>150</v>
      </c>
      <c r="B1" s="887"/>
      <c r="C1" s="887"/>
      <c r="D1" s="887"/>
      <c r="E1" s="887"/>
      <c r="F1" s="887"/>
      <c r="G1" s="887"/>
      <c r="H1" s="887"/>
      <c r="I1" s="887"/>
      <c r="J1" s="887"/>
      <c r="K1" s="92"/>
      <c r="L1" s="92"/>
      <c r="M1" s="93"/>
      <c r="N1" s="93"/>
      <c r="O1" s="93"/>
      <c r="P1" s="93"/>
      <c r="Q1" s="94"/>
      <c r="R1" s="95"/>
      <c r="S1" s="888" t="s">
        <v>151</v>
      </c>
      <c r="T1" s="888"/>
      <c r="U1" s="888"/>
      <c r="V1" s="888"/>
      <c r="W1" s="888"/>
      <c r="X1" s="888"/>
      <c r="Y1" s="888"/>
      <c r="Z1" s="888"/>
      <c r="AA1" s="888"/>
      <c r="AB1" s="888"/>
      <c r="AC1" s="888"/>
      <c r="AD1" s="888"/>
      <c r="AE1" s="888"/>
      <c r="AF1" s="888"/>
      <c r="AG1" s="888"/>
      <c r="AH1" s="888"/>
      <c r="AI1" s="888"/>
    </row>
    <row r="2" spans="1:35" ht="40.5" customHeight="1" thickBot="1">
      <c r="B2" s="889" t="s">
        <v>152</v>
      </c>
      <c r="C2" s="889"/>
      <c r="D2" s="889"/>
      <c r="E2" s="889"/>
      <c r="F2" s="889"/>
      <c r="G2" s="889"/>
      <c r="H2" s="889"/>
      <c r="I2" s="889"/>
      <c r="J2" s="889"/>
      <c r="K2" s="889"/>
      <c r="L2" s="889"/>
      <c r="M2" s="889"/>
      <c r="N2" s="889"/>
      <c r="O2" s="889"/>
      <c r="P2" s="889"/>
      <c r="Q2" s="889"/>
      <c r="R2" s="889"/>
      <c r="S2" s="888"/>
      <c r="T2" s="888"/>
      <c r="U2" s="888"/>
      <c r="V2" s="888"/>
      <c r="W2" s="888"/>
      <c r="X2" s="888"/>
      <c r="Y2" s="888"/>
      <c r="Z2" s="888"/>
      <c r="AA2" s="888"/>
      <c r="AB2" s="888"/>
      <c r="AC2" s="888"/>
      <c r="AD2" s="888"/>
      <c r="AE2" s="888"/>
      <c r="AF2" s="888"/>
      <c r="AG2" s="888"/>
      <c r="AH2" s="888"/>
      <c r="AI2" s="888"/>
    </row>
    <row r="3" spans="1:35" ht="20.100000000000001" customHeight="1">
      <c r="B3" s="890" t="s">
        <v>153</v>
      </c>
      <c r="C3" s="885" t="s">
        <v>154</v>
      </c>
      <c r="D3" s="885" t="s">
        <v>155</v>
      </c>
      <c r="E3" s="885" t="s">
        <v>156</v>
      </c>
      <c r="F3" s="892" t="s">
        <v>157</v>
      </c>
      <c r="G3" s="885" t="s">
        <v>158</v>
      </c>
      <c r="H3" s="885" t="s">
        <v>159</v>
      </c>
      <c r="I3" s="885" t="s">
        <v>160</v>
      </c>
      <c r="J3" s="885" t="s">
        <v>161</v>
      </c>
      <c r="K3" s="885" t="s">
        <v>162</v>
      </c>
      <c r="L3" s="96" t="s">
        <v>1</v>
      </c>
      <c r="M3" s="96" t="s">
        <v>2</v>
      </c>
      <c r="N3" s="96" t="s">
        <v>3</v>
      </c>
      <c r="O3" s="97" t="s">
        <v>4</v>
      </c>
      <c r="P3" s="98"/>
      <c r="Q3" s="99"/>
      <c r="R3" s="100" t="s">
        <v>5</v>
      </c>
      <c r="S3" s="96" t="s">
        <v>6</v>
      </c>
      <c r="T3" s="96" t="s">
        <v>7</v>
      </c>
      <c r="U3" s="96" t="s">
        <v>8</v>
      </c>
      <c r="V3" s="101" t="s">
        <v>9</v>
      </c>
      <c r="W3" s="895" t="s">
        <v>163</v>
      </c>
      <c r="X3" s="895" t="s">
        <v>164</v>
      </c>
      <c r="Y3" s="868" t="s">
        <v>165</v>
      </c>
      <c r="Z3" s="885" t="s">
        <v>166</v>
      </c>
      <c r="AA3" s="885" t="s">
        <v>167</v>
      </c>
      <c r="AB3" s="868" t="s">
        <v>168</v>
      </c>
      <c r="AC3" s="868" t="s">
        <v>169</v>
      </c>
      <c r="AD3" s="868" t="s">
        <v>170</v>
      </c>
      <c r="AE3" s="868" t="s">
        <v>171</v>
      </c>
      <c r="AF3" s="868" t="s">
        <v>172</v>
      </c>
      <c r="AG3" s="868" t="s">
        <v>173</v>
      </c>
      <c r="AH3" s="868" t="s">
        <v>174</v>
      </c>
      <c r="AI3" s="870" t="s">
        <v>175</v>
      </c>
    </row>
    <row r="4" spans="1:35" ht="64.5" customHeight="1">
      <c r="B4" s="891"/>
      <c r="C4" s="886"/>
      <c r="D4" s="886"/>
      <c r="E4" s="886"/>
      <c r="F4" s="893"/>
      <c r="G4" s="886"/>
      <c r="H4" s="886"/>
      <c r="I4" s="886"/>
      <c r="J4" s="886"/>
      <c r="K4" s="886"/>
      <c r="L4" s="102" t="s">
        <v>19</v>
      </c>
      <c r="M4" s="103" t="s">
        <v>20</v>
      </c>
      <c r="N4" s="102" t="s">
        <v>21</v>
      </c>
      <c r="O4" s="872" t="s">
        <v>176</v>
      </c>
      <c r="P4" s="874" t="s">
        <v>23</v>
      </c>
      <c r="Q4" s="875"/>
      <c r="R4" s="876"/>
      <c r="S4" s="877" t="s">
        <v>42</v>
      </c>
      <c r="T4" s="879" t="s">
        <v>24</v>
      </c>
      <c r="U4" s="881" t="s">
        <v>177</v>
      </c>
      <c r="V4" s="883" t="s">
        <v>178</v>
      </c>
      <c r="W4" s="896"/>
      <c r="X4" s="896"/>
      <c r="Y4" s="869"/>
      <c r="Z4" s="886"/>
      <c r="AA4" s="886"/>
      <c r="AB4" s="869"/>
      <c r="AC4" s="869"/>
      <c r="AD4" s="869"/>
      <c r="AE4" s="869"/>
      <c r="AF4" s="869"/>
      <c r="AG4" s="869"/>
      <c r="AH4" s="869"/>
      <c r="AI4" s="871"/>
    </row>
    <row r="5" spans="1:35" ht="39" customHeight="1">
      <c r="B5" s="891"/>
      <c r="C5" s="886"/>
      <c r="D5" s="886"/>
      <c r="E5" s="886"/>
      <c r="F5" s="894"/>
      <c r="G5" s="886"/>
      <c r="H5" s="886"/>
      <c r="I5" s="886"/>
      <c r="J5" s="886"/>
      <c r="K5" s="886"/>
      <c r="L5" s="104"/>
      <c r="M5" s="104"/>
      <c r="N5" s="105"/>
      <c r="O5" s="873"/>
      <c r="P5" s="106" t="s">
        <v>179</v>
      </c>
      <c r="Q5" s="106" t="s">
        <v>34</v>
      </c>
      <c r="R5" s="106" t="s">
        <v>35</v>
      </c>
      <c r="S5" s="878"/>
      <c r="T5" s="880"/>
      <c r="U5" s="882"/>
      <c r="V5" s="884"/>
      <c r="W5" s="896"/>
      <c r="X5" s="896"/>
      <c r="Y5" s="869"/>
      <c r="Z5" s="886"/>
      <c r="AA5" s="886"/>
      <c r="AB5" s="869"/>
      <c r="AC5" s="869"/>
      <c r="AD5" s="869"/>
      <c r="AE5" s="869"/>
      <c r="AF5" s="869"/>
      <c r="AG5" s="869"/>
      <c r="AH5" s="869"/>
      <c r="AI5" s="871"/>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tabSelected="1" view="pageBreakPreview" zoomScaleNormal="100" zoomScaleSheetLayoutView="100" workbookViewId="0">
      <selection activeCell="N7" sqref="N7"/>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758</v>
      </c>
    </row>
    <row r="2" spans="1:15" ht="18" customHeight="1">
      <c r="A2" s="727" t="s">
        <v>285</v>
      </c>
      <c r="B2" s="727"/>
      <c r="C2" s="727"/>
      <c r="D2" s="727"/>
      <c r="E2" s="727"/>
      <c r="F2" s="727"/>
      <c r="G2" s="727"/>
      <c r="H2" s="727"/>
      <c r="I2" s="727"/>
      <c r="J2" s="727"/>
      <c r="K2" s="727"/>
      <c r="L2" s="727"/>
      <c r="M2" s="591"/>
      <c r="N2" s="591"/>
      <c r="O2" s="591"/>
    </row>
    <row r="5" spans="1:15" ht="18.75" customHeight="1">
      <c r="A5" s="290" t="s">
        <v>86</v>
      </c>
      <c r="B5" s="724" t="s">
        <v>593</v>
      </c>
      <c r="C5" s="724"/>
      <c r="D5" s="724"/>
      <c r="E5" s="724"/>
      <c r="F5" s="724"/>
    </row>
    <row r="6" spans="1:15" ht="18.75" customHeight="1">
      <c r="A6" s="290" t="s">
        <v>594</v>
      </c>
      <c r="B6" s="664"/>
      <c r="C6" s="664"/>
      <c r="D6" s="664"/>
      <c r="E6" s="664"/>
      <c r="F6" s="664"/>
    </row>
    <row r="9" spans="1:15">
      <c r="A9" s="724" t="s">
        <v>271</v>
      </c>
      <c r="B9" s="724"/>
      <c r="C9" s="724"/>
      <c r="D9" s="724" t="s">
        <v>312</v>
      </c>
      <c r="E9" s="724"/>
      <c r="F9" s="724"/>
      <c r="G9" s="724" t="s">
        <v>272</v>
      </c>
      <c r="H9" s="724"/>
      <c r="I9" s="724"/>
      <c r="J9" s="724"/>
      <c r="K9" s="724"/>
    </row>
    <row r="10" spans="1:15" ht="18.75" customHeight="1">
      <c r="A10" s="729"/>
      <c r="B10" s="729"/>
      <c r="C10" s="729"/>
      <c r="D10" s="729"/>
      <c r="E10" s="729"/>
      <c r="F10" s="729"/>
      <c r="G10" s="729"/>
      <c r="H10" s="729"/>
      <c r="I10" s="729"/>
      <c r="J10" s="729"/>
      <c r="K10" s="729"/>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28" t="s">
        <v>273</v>
      </c>
      <c r="B15" s="718" t="s">
        <v>286</v>
      </c>
      <c r="C15" s="718"/>
      <c r="D15" s="718"/>
      <c r="E15" s="718"/>
      <c r="F15" s="718"/>
      <c r="G15" s="718" t="s">
        <v>287</v>
      </c>
      <c r="H15" s="718"/>
      <c r="I15" s="718"/>
      <c r="J15" s="718"/>
      <c r="K15" s="718"/>
    </row>
    <row r="16" spans="1:15" ht="18.75" customHeight="1">
      <c r="A16" s="719"/>
      <c r="B16" s="345" t="s">
        <v>619</v>
      </c>
      <c r="C16" s="347"/>
      <c r="D16" s="346" t="s">
        <v>621</v>
      </c>
      <c r="E16" s="346" t="s">
        <v>622</v>
      </c>
      <c r="F16" s="348"/>
      <c r="G16" s="345" t="s">
        <v>619</v>
      </c>
      <c r="H16" s="347"/>
      <c r="I16" s="346" t="s">
        <v>621</v>
      </c>
      <c r="J16" s="346" t="s">
        <v>622</v>
      </c>
      <c r="K16" s="348"/>
    </row>
    <row r="17" spans="1:21" ht="30.75" customHeight="1">
      <c r="A17" s="438" t="s">
        <v>383</v>
      </c>
      <c r="B17" s="661"/>
      <c r="C17" s="662"/>
      <c r="D17" s="662"/>
      <c r="E17" s="662"/>
      <c r="F17" s="540" t="s">
        <v>739</v>
      </c>
      <c r="G17" s="440" t="s">
        <v>595</v>
      </c>
      <c r="H17" s="661"/>
      <c r="I17" s="662"/>
      <c r="J17" s="662"/>
      <c r="K17" s="663"/>
    </row>
    <row r="18" spans="1:21" ht="17.25" customHeight="1">
      <c r="A18" s="961" t="s">
        <v>732</v>
      </c>
      <c r="B18" s="961"/>
      <c r="C18" s="961"/>
      <c r="D18" s="961"/>
      <c r="E18" s="961"/>
      <c r="F18" s="961"/>
      <c r="G18" s="701"/>
      <c r="H18" s="701"/>
      <c r="I18" s="701"/>
      <c r="J18" s="701"/>
      <c r="K18" s="701"/>
    </row>
    <row r="19" spans="1:21" ht="17.25" customHeight="1">
      <c r="A19" s="909" t="s">
        <v>798</v>
      </c>
      <c r="B19" s="909"/>
      <c r="C19" s="909"/>
      <c r="D19" s="909"/>
      <c r="E19" s="909"/>
      <c r="F19" s="909"/>
      <c r="G19" s="701"/>
      <c r="H19" s="701"/>
      <c r="I19" s="701"/>
      <c r="J19" s="701"/>
      <c r="K19" s="701"/>
    </row>
    <row r="20" spans="1:21" ht="11.25" customHeight="1"/>
    <row r="21" spans="1:21" ht="21.75" customHeight="1"/>
    <row r="22" spans="1:21">
      <c r="A22" s="167" t="s">
        <v>316</v>
      </c>
    </row>
    <row r="23" spans="1:21" ht="3.75" customHeight="1"/>
    <row r="24" spans="1:21" ht="14.25" customHeight="1">
      <c r="A24" s="167" t="s">
        <v>800</v>
      </c>
      <c r="U24" s="167">
        <f>SUM(P38)</f>
        <v>0</v>
      </c>
    </row>
    <row r="25" spans="1:21" ht="15" customHeight="1">
      <c r="A25" s="863" t="s">
        <v>596</v>
      </c>
      <c r="B25" s="861"/>
      <c r="C25" s="910" t="s">
        <v>801</v>
      </c>
      <c r="D25" s="911"/>
      <c r="E25" s="911"/>
      <c r="F25" s="911"/>
      <c r="G25" s="911"/>
      <c r="H25" s="911"/>
      <c r="I25" s="911"/>
      <c r="J25" s="912"/>
      <c r="K25" s="720" t="s">
        <v>598</v>
      </c>
      <c r="L25" s="720" t="s">
        <v>345</v>
      </c>
      <c r="M25" s="595"/>
      <c r="N25" s="595"/>
      <c r="O25" s="595"/>
    </row>
    <row r="26" spans="1:21" ht="15" customHeight="1">
      <c r="A26" s="902"/>
      <c r="B26" s="903"/>
      <c r="C26" s="913" t="s">
        <v>597</v>
      </c>
      <c r="D26" s="915" t="s">
        <v>838</v>
      </c>
      <c r="E26" s="863" t="s">
        <v>802</v>
      </c>
      <c r="F26" s="580"/>
      <c r="G26" s="581"/>
      <c r="H26" s="953" t="s">
        <v>740</v>
      </c>
      <c r="I26" s="918" t="s">
        <v>747</v>
      </c>
      <c r="J26" s="720" t="s">
        <v>609</v>
      </c>
      <c r="K26" s="905"/>
      <c r="L26" s="905"/>
      <c r="M26" s="595"/>
      <c r="N26" s="595"/>
      <c r="O26" s="595"/>
    </row>
    <row r="27" spans="1:21" ht="33.75">
      <c r="A27" s="864"/>
      <c r="B27" s="862"/>
      <c r="C27" s="914"/>
      <c r="D27" s="916"/>
      <c r="E27" s="811"/>
      <c r="F27" s="579" t="s">
        <v>803</v>
      </c>
      <c r="G27" s="565" t="s">
        <v>804</v>
      </c>
      <c r="H27" s="954"/>
      <c r="I27" s="919"/>
      <c r="J27" s="811"/>
      <c r="K27" s="811"/>
      <c r="L27" s="811"/>
      <c r="M27" s="597"/>
      <c r="N27" s="597"/>
      <c r="O27" s="597"/>
    </row>
    <row r="28" spans="1:21" ht="18.75" customHeight="1">
      <c r="A28" s="852"/>
      <c r="B28" s="854"/>
      <c r="C28" s="604"/>
      <c r="D28" s="605" t="str">
        <f t="shared" ref="D28:D30" si="0">IF(OR(C28="1.通常型スプリンクラー",C28="2.水道連結型スプリンクラー"),"｢有｣か｢無｣を入力",IF(OR(C28="3.パッケージ型自動消火設備",C28="4.消防法施行令第32条適用設備"),"入力不要",""))</f>
        <v/>
      </c>
      <c r="E28" s="542">
        <f>SUM(F28:G28)</f>
        <v>0</v>
      </c>
      <c r="F28" s="542">
        <f>施設面積内訳!D37</f>
        <v>0</v>
      </c>
      <c r="G28" s="542">
        <f>施設面積内訳!E37</f>
        <v>0</v>
      </c>
      <c r="H28" s="542">
        <f>施設面積内訳!F37</f>
        <v>0</v>
      </c>
      <c r="I28" s="539"/>
      <c r="J28" s="377"/>
      <c r="K28" s="542">
        <f>E28+H28</f>
        <v>0</v>
      </c>
      <c r="L28" s="538"/>
      <c r="M28" s="566"/>
      <c r="N28" s="566"/>
      <c r="O28" s="566"/>
    </row>
    <row r="29" spans="1:21" ht="18.75" customHeight="1">
      <c r="A29" s="852"/>
      <c r="B29" s="854"/>
      <c r="C29" s="604"/>
      <c r="D29" s="605" t="str">
        <f t="shared" si="0"/>
        <v/>
      </c>
      <c r="E29" s="542">
        <f t="shared" ref="E29:E30" si="1">SUM(F29:G29)</f>
        <v>0</v>
      </c>
      <c r="F29" s="542">
        <f>'施設面積内訳 (２)'!D37</f>
        <v>0</v>
      </c>
      <c r="G29" s="542">
        <f>'施設面積内訳 (２)'!E37</f>
        <v>0</v>
      </c>
      <c r="H29" s="542">
        <f>'施設面積内訳 (２)'!F37</f>
        <v>0</v>
      </c>
      <c r="I29" s="539"/>
      <c r="J29" s="377"/>
      <c r="K29" s="542">
        <f>E29+H29</f>
        <v>0</v>
      </c>
      <c r="L29" s="538"/>
      <c r="M29" s="566"/>
      <c r="N29" s="566"/>
      <c r="O29" s="566"/>
    </row>
    <row r="30" spans="1:21" ht="18.75" customHeight="1">
      <c r="A30" s="852"/>
      <c r="B30" s="854"/>
      <c r="C30" s="604"/>
      <c r="D30" s="605" t="str">
        <f t="shared" si="0"/>
        <v/>
      </c>
      <c r="E30" s="542">
        <f t="shared" si="1"/>
        <v>0</v>
      </c>
      <c r="F30" s="542">
        <f>'施設面積内訳 (3)'!D37</f>
        <v>0</v>
      </c>
      <c r="G30" s="542">
        <f>'施設面積内訳 (3)'!E37</f>
        <v>0</v>
      </c>
      <c r="H30" s="542">
        <f>'施設面積内訳 (3)'!F37</f>
        <v>0</v>
      </c>
      <c r="I30" s="539"/>
      <c r="J30" s="377"/>
      <c r="K30" s="542">
        <f>E30+H30</f>
        <v>0</v>
      </c>
      <c r="L30" s="538"/>
      <c r="M30" s="598"/>
      <c r="N30" s="566"/>
      <c r="O30" s="566"/>
      <c r="P30" s="537"/>
    </row>
    <row r="31" spans="1:21" s="313" customFormat="1" ht="4.5" customHeight="1">
      <c r="A31" s="544"/>
      <c r="B31" s="544"/>
      <c r="C31" s="545"/>
      <c r="D31" s="545"/>
      <c r="E31" s="543"/>
      <c r="F31" s="546"/>
      <c r="G31" s="546"/>
      <c r="H31" s="547"/>
      <c r="I31" s="543"/>
      <c r="J31" s="544"/>
      <c r="K31" s="548"/>
      <c r="N31" s="548"/>
    </row>
    <row r="32" spans="1:21" s="313" customFormat="1" ht="9.9499999999999993" customHeight="1">
      <c r="A32" s="566"/>
      <c r="B32" s="566"/>
      <c r="C32" s="567"/>
      <c r="D32" s="567"/>
      <c r="E32" s="568"/>
      <c r="F32" s="569"/>
      <c r="G32" s="569"/>
      <c r="H32" s="570"/>
      <c r="I32" s="568"/>
      <c r="J32" s="566"/>
      <c r="K32" s="548"/>
      <c r="N32" s="548"/>
    </row>
    <row r="33" spans="1:16" s="313" customFormat="1" ht="30" customHeight="1">
      <c r="A33" s="899" t="s">
        <v>759</v>
      </c>
      <c r="B33" s="900"/>
      <c r="C33" s="899" t="s">
        <v>760</v>
      </c>
      <c r="D33" s="900"/>
      <c r="E33" s="906" t="s">
        <v>805</v>
      </c>
      <c r="F33" s="906"/>
      <c r="G33" s="571" t="s">
        <v>761</v>
      </c>
      <c r="H33" s="955" t="s">
        <v>806</v>
      </c>
      <c r="I33" s="955"/>
      <c r="J33" s="566"/>
      <c r="K33" s="548"/>
      <c r="N33" s="548"/>
      <c r="P33" s="897" t="s">
        <v>762</v>
      </c>
    </row>
    <row r="34" spans="1:16" s="313" customFormat="1" ht="18.75" customHeight="1">
      <c r="A34" s="813">
        <f>A28</f>
        <v>0</v>
      </c>
      <c r="B34" s="815"/>
      <c r="C34" s="901"/>
      <c r="D34" s="700"/>
      <c r="E34" s="907"/>
      <c r="F34" s="908"/>
      <c r="G34" s="577"/>
      <c r="H34" s="941" t="str">
        <f>IF(OR(G34="(6)項イ(1)",G34="(6)項イ(2)"),"有",IF(OR(AND(G34="(6)項イ(3)",K28&gt;=3000),AND(G34="(6)項イ(4)",K28&gt;=6000)),"有","無"))</f>
        <v>無</v>
      </c>
      <c r="I34" s="941"/>
      <c r="J34" s="578" t="str">
        <f>(IF(E34="有","補助対象外です"," "))</f>
        <v xml:space="preserve"> </v>
      </c>
      <c r="K34" s="578"/>
      <c r="N34" s="548"/>
      <c r="P34" s="898"/>
    </row>
    <row r="35" spans="1:16" s="313" customFormat="1" ht="18.75" customHeight="1">
      <c r="A35" s="813">
        <f>A29</f>
        <v>0</v>
      </c>
      <c r="B35" s="815"/>
      <c r="C35" s="698"/>
      <c r="D35" s="700"/>
      <c r="E35" s="907"/>
      <c r="F35" s="908"/>
      <c r="G35" s="353"/>
      <c r="H35" s="941" t="str">
        <f>IF(OR(G35="(6)項イ(1)",G35="(6)項イ(2)"),"有",IF(OR(AND(G35="(6)項イ(3)",K29&gt;=3000),AND(G35="(6)項イ(4)",K29&gt;=6000)),"有","無"))</f>
        <v>無</v>
      </c>
      <c r="I35" s="941"/>
      <c r="J35" s="578" t="str">
        <f>(IF(E35="有","補助対象外です"," "))</f>
        <v xml:space="preserve"> </v>
      </c>
      <c r="K35" s="548"/>
      <c r="P35" s="898"/>
    </row>
    <row r="36" spans="1:16" s="313" customFormat="1" ht="18.75" customHeight="1">
      <c r="A36" s="813">
        <f>A30</f>
        <v>0</v>
      </c>
      <c r="B36" s="815"/>
      <c r="C36" s="698"/>
      <c r="D36" s="700"/>
      <c r="E36" s="907"/>
      <c r="F36" s="908"/>
      <c r="G36" s="353"/>
      <c r="H36" s="941" t="str">
        <f>IF(OR(G36="(6)項イ(1)",G36="(6)項イ(2)"),"有",IF(OR(AND(G36="(6)項イ(3)",K30&gt;=3000),AND(G36="(6)項イ(4)",K30&gt;=6000)),"有","無"))</f>
        <v>無</v>
      </c>
      <c r="I36" s="941"/>
      <c r="J36" s="578" t="str">
        <f>(IF(E36="有","補助対象外です"," "))</f>
        <v xml:space="preserve"> </v>
      </c>
      <c r="K36" s="548"/>
      <c r="P36" s="898"/>
    </row>
    <row r="37" spans="1:16" s="313" customFormat="1" ht="30.75" customHeight="1">
      <c r="A37" s="904" t="s">
        <v>799</v>
      </c>
      <c r="B37" s="942"/>
      <c r="C37" s="942"/>
      <c r="D37" s="942"/>
      <c r="E37" s="942"/>
      <c r="F37" s="942"/>
      <c r="G37" s="942"/>
      <c r="H37" s="942"/>
      <c r="I37" s="942"/>
      <c r="J37" s="942"/>
      <c r="K37" s="942"/>
      <c r="L37" s="942"/>
      <c r="M37" s="593"/>
      <c r="N37" s="593"/>
      <c r="O37" s="593"/>
      <c r="P37" s="898"/>
    </row>
    <row r="38" spans="1:16" s="534" customFormat="1" ht="24.75" customHeight="1">
      <c r="A38" s="904" t="s">
        <v>807</v>
      </c>
      <c r="B38" s="904"/>
      <c r="C38" s="904"/>
      <c r="D38" s="904"/>
      <c r="E38" s="904"/>
      <c r="F38" s="904"/>
      <c r="G38" s="904"/>
      <c r="H38" s="904"/>
      <c r="I38" s="904"/>
      <c r="J38" s="904"/>
      <c r="K38" s="904"/>
      <c r="L38" s="904"/>
      <c r="M38" s="592"/>
      <c r="N38" s="592"/>
      <c r="O38" s="592"/>
      <c r="P38" s="898"/>
    </row>
    <row r="39" spans="1:16" s="534" customFormat="1" ht="21.75" customHeight="1">
      <c r="A39" s="904"/>
      <c r="B39" s="904"/>
      <c r="C39" s="904"/>
      <c r="D39" s="904"/>
      <c r="E39" s="904"/>
      <c r="F39" s="904"/>
      <c r="G39" s="904"/>
      <c r="H39" s="904"/>
      <c r="I39" s="904"/>
      <c r="J39" s="904"/>
      <c r="K39" s="904"/>
      <c r="L39" s="904"/>
      <c r="M39" s="592"/>
      <c r="N39" s="592"/>
      <c r="O39" s="592"/>
      <c r="P39" s="898"/>
    </row>
    <row r="40" spans="1:16" s="313" customFormat="1" ht="20.100000000000001" customHeight="1">
      <c r="A40" s="904" t="s">
        <v>808</v>
      </c>
      <c r="B40" s="904"/>
      <c r="C40" s="904"/>
      <c r="D40" s="904"/>
      <c r="E40" s="904"/>
      <c r="F40" s="904"/>
      <c r="G40" s="904"/>
      <c r="H40" s="904"/>
      <c r="I40" s="904"/>
      <c r="J40" s="904"/>
      <c r="K40" s="904"/>
      <c r="L40" s="904"/>
      <c r="M40" s="592"/>
      <c r="N40" s="592"/>
      <c r="O40" s="592"/>
      <c r="P40" s="898"/>
    </row>
    <row r="41" spans="1:16" s="534" customFormat="1" ht="20.100000000000001" customHeight="1">
      <c r="A41" s="904" t="s">
        <v>809</v>
      </c>
      <c r="B41" s="904"/>
      <c r="C41" s="904"/>
      <c r="D41" s="904"/>
      <c r="E41" s="904"/>
      <c r="F41" s="904"/>
      <c r="G41" s="904"/>
      <c r="H41" s="904"/>
      <c r="I41" s="904"/>
      <c r="J41" s="904"/>
      <c r="K41" s="904"/>
      <c r="L41" s="904"/>
      <c r="M41" s="592"/>
      <c r="N41" s="592"/>
      <c r="O41" s="592"/>
      <c r="P41" s="898"/>
    </row>
    <row r="42" spans="1:16" ht="30.75" customHeight="1">
      <c r="A42" s="904" t="s">
        <v>810</v>
      </c>
      <c r="B42" s="904"/>
      <c r="C42" s="904"/>
      <c r="D42" s="904"/>
      <c r="E42" s="904"/>
      <c r="F42" s="904"/>
      <c r="G42" s="904"/>
      <c r="H42" s="904"/>
      <c r="I42" s="904"/>
      <c r="J42" s="904"/>
      <c r="K42" s="904"/>
      <c r="L42" s="904"/>
      <c r="M42" s="592"/>
      <c r="N42" s="592"/>
      <c r="O42" s="592"/>
      <c r="P42" s="898"/>
    </row>
    <row r="43" spans="1:16" ht="14.25" customHeight="1">
      <c r="P43" s="898"/>
    </row>
    <row r="44" spans="1:16" ht="15" customHeight="1">
      <c r="A44" s="541"/>
      <c r="B44" s="541"/>
      <c r="C44" s="541"/>
      <c r="D44" s="541"/>
      <c r="E44" s="541"/>
      <c r="F44" s="541"/>
      <c r="G44" s="541"/>
      <c r="H44" s="541"/>
      <c r="I44" s="541"/>
      <c r="J44" s="541"/>
      <c r="K44" s="541"/>
      <c r="P44" s="898"/>
    </row>
    <row r="45" spans="1:16" ht="24" customHeight="1">
      <c r="A45" s="328" t="s">
        <v>735</v>
      </c>
      <c r="P45" s="898"/>
    </row>
    <row r="46" spans="1:16" ht="19.5" customHeight="1">
      <c r="A46" s="863" t="s">
        <v>603</v>
      </c>
      <c r="B46" s="951"/>
      <c r="C46" s="951"/>
      <c r="D46" s="861"/>
      <c r="E46" s="720" t="s">
        <v>756</v>
      </c>
      <c r="F46" s="920" t="s">
        <v>738</v>
      </c>
      <c r="G46" s="921"/>
      <c r="H46" s="921"/>
      <c r="I46" s="922"/>
      <c r="P46" s="898"/>
    </row>
    <row r="47" spans="1:16" ht="30" customHeight="1">
      <c r="A47" s="864"/>
      <c r="B47" s="952"/>
      <c r="C47" s="952"/>
      <c r="D47" s="862"/>
      <c r="E47" s="811"/>
      <c r="F47" s="923"/>
      <c r="G47" s="924"/>
      <c r="H47" s="924"/>
      <c r="I47" s="925"/>
    </row>
    <row r="48" spans="1:16" ht="20.25" customHeight="1">
      <c r="A48" s="945" t="s">
        <v>737</v>
      </c>
      <c r="B48" s="946"/>
      <c r="C48" s="946"/>
      <c r="D48" s="947"/>
      <c r="E48" s="376"/>
      <c r="F48" s="948"/>
      <c r="G48" s="949"/>
      <c r="H48" s="949"/>
      <c r="I48" s="950"/>
      <c r="J48" s="533"/>
    </row>
    <row r="49" spans="1:16">
      <c r="A49" s="536"/>
      <c r="B49" s="536"/>
      <c r="C49" s="536"/>
      <c r="D49" s="536"/>
      <c r="E49" s="536"/>
      <c r="F49" s="535"/>
      <c r="G49" s="535"/>
      <c r="H49" s="535"/>
      <c r="I49" s="535"/>
      <c r="J49" s="535"/>
    </row>
    <row r="50" spans="1:16" ht="15" customHeight="1"/>
    <row r="51" spans="1:16" ht="14.25" customHeight="1">
      <c r="A51" s="167" t="s">
        <v>604</v>
      </c>
    </row>
    <row r="52" spans="1:16" ht="19.5" customHeight="1" thickBot="1">
      <c r="A52" s="328" t="s">
        <v>811</v>
      </c>
    </row>
    <row r="53" spans="1:16" ht="44.25" customHeight="1">
      <c r="A53" s="762" t="s">
        <v>606</v>
      </c>
      <c r="B53" s="764"/>
      <c r="C53" s="602" t="s">
        <v>757</v>
      </c>
      <c r="D53" s="602" t="s">
        <v>746</v>
      </c>
      <c r="E53" s="606" t="s">
        <v>605</v>
      </c>
      <c r="F53" s="606" t="s">
        <v>843</v>
      </c>
      <c r="G53" s="939" t="s">
        <v>844</v>
      </c>
      <c r="H53" s="940"/>
      <c r="I53" s="345" t="s">
        <v>840</v>
      </c>
      <c r="J53" s="943" t="s">
        <v>841</v>
      </c>
      <c r="K53" s="944"/>
    </row>
    <row r="54" spans="1:16" ht="14.25" customHeight="1">
      <c r="A54" s="845" t="str">
        <f>IF(A28="","",A28)</f>
        <v/>
      </c>
      <c r="B54" s="686"/>
      <c r="C54" s="599" t="str">
        <f>IF(I28="","",I28)</f>
        <v/>
      </c>
      <c r="D54" s="600">
        <f>IF(E28="","",E28)</f>
        <v>0</v>
      </c>
      <c r="E54" s="607" t="b">
        <f>IF(C28="1.通常型スプリンクラー",19900,IF(C28="2.水道連結型スプリンクラー",19200,IF(C28="3.パッケージ型自動消火設備",23200,IF(C28="4.消防法施行令第32条適用設備",22600))))</f>
        <v>0</v>
      </c>
      <c r="F54" s="608">
        <f>IF(AND(OR(C28="1.通常型スプリンクラー",C28="2.水道連結型スプリンクラー"),D28="有"),2019000,0)</f>
        <v>0</v>
      </c>
      <c r="G54" s="927">
        <f>IF(D54="","",SUM(ROUND(D54,0)*E54,F54))</f>
        <v>0</v>
      </c>
      <c r="H54" s="928"/>
      <c r="I54" s="609">
        <v>0.5</v>
      </c>
      <c r="J54" s="937">
        <f>IF(D54="","",ROUNDDOWN(MIN(C54,G54)*I54,-3))</f>
        <v>0</v>
      </c>
      <c r="K54" s="938"/>
    </row>
    <row r="55" spans="1:16" ht="14.25" customHeight="1">
      <c r="A55" s="845" t="str">
        <f>IF(A29="","",A29)</f>
        <v/>
      </c>
      <c r="B55" s="686"/>
      <c r="C55" s="599" t="str">
        <f>IF(I29="","",I29)</f>
        <v/>
      </c>
      <c r="D55" s="601">
        <f>IF(E29="","",E29)</f>
        <v>0</v>
      </c>
      <c r="E55" s="607" t="b">
        <f>IF(C29="1.通常型スプリンクラー",19900,IF(C29="2.水道連結型スプリンクラー",19200,IF(C29="3.パッケージ型自動消火設備",23200,IF(C29="4.消防法施行令第32条適用設備",22600))))</f>
        <v>0</v>
      </c>
      <c r="F55" s="608">
        <f>IF(AND(OR(C29="1.通常型スプリンクラー",C29="2.水道連結型スプリンクラー"),D29="有"),2019000,0)</f>
        <v>0</v>
      </c>
      <c r="G55" s="927">
        <f>IF(D55="","",SUM(ROUND(D55,0)*E55,F55))</f>
        <v>0</v>
      </c>
      <c r="H55" s="928"/>
      <c r="I55" s="609">
        <v>0.5</v>
      </c>
      <c r="J55" s="937">
        <f>IF(D55="","",ROUNDDOWN(MIN(C55,G55)*I55,-3))</f>
        <v>0</v>
      </c>
      <c r="K55" s="938"/>
      <c r="L55" s="576"/>
    </row>
    <row r="56" spans="1:16" ht="14.25" customHeight="1" thickBot="1">
      <c r="A56" s="845" t="str">
        <f>IF(A30="","",A30)</f>
        <v/>
      </c>
      <c r="B56" s="686"/>
      <c r="C56" s="599" t="str">
        <f>IF(I30="","",I30)</f>
        <v/>
      </c>
      <c r="D56" s="601">
        <f>IF(E30="","",E30)</f>
        <v>0</v>
      </c>
      <c r="E56" s="607" t="b">
        <f>IF(C30="1.通常型スプリンクラー",19900,IF(C30="2.水道連結型スプリンクラー",19200,IF(C30="3.パッケージ型自動消火設備",23200,IF(C30="4.消防法施行令第32条適用設備",22600))))</f>
        <v>0</v>
      </c>
      <c r="F56" s="608">
        <f>IF(AND(OR(C30="1.通常型スプリンクラー",C30="2.水道連結型スプリンクラー"),D30="有"),2019000,0)</f>
        <v>0</v>
      </c>
      <c r="G56" s="927">
        <f>IF(D56="","",SUM(ROUND(D56,0)*E56,F56))</f>
        <v>0</v>
      </c>
      <c r="H56" s="928"/>
      <c r="I56" s="609">
        <v>0.5</v>
      </c>
      <c r="J56" s="935">
        <f>IF(D56="","",ROUNDDOWN(MIN(C56,G56)*I56,-3))</f>
        <v>0</v>
      </c>
      <c r="K56" s="936"/>
      <c r="L56" s="576"/>
    </row>
    <row r="57" spans="1:16" ht="27.75" customHeight="1">
      <c r="K57" s="957" t="s">
        <v>636</v>
      </c>
      <c r="L57" s="957"/>
      <c r="N57" s="596"/>
      <c r="O57" s="596"/>
    </row>
    <row r="58" spans="1:16" ht="19.5" customHeight="1" thickBot="1">
      <c r="A58" s="328" t="s">
        <v>734</v>
      </c>
      <c r="M58" s="576"/>
      <c r="N58" s="576"/>
      <c r="O58" s="576"/>
    </row>
    <row r="59" spans="1:16" ht="37.5" customHeight="1">
      <c r="A59" s="762" t="s">
        <v>607</v>
      </c>
      <c r="B59" s="764"/>
      <c r="C59" s="956" t="s">
        <v>757</v>
      </c>
      <c r="D59" s="764"/>
      <c r="E59" s="717" t="s">
        <v>608</v>
      </c>
      <c r="F59" s="718"/>
      <c r="G59" s="929" t="s">
        <v>812</v>
      </c>
      <c r="H59" s="930"/>
      <c r="I59" s="235"/>
      <c r="J59" s="933"/>
      <c r="K59" s="934"/>
    </row>
    <row r="60" spans="1:16" ht="14.25" customHeight="1" thickBot="1">
      <c r="A60" s="845" t="s">
        <v>602</v>
      </c>
      <c r="B60" s="686"/>
      <c r="C60" s="958" t="str">
        <f>IF(E48="","",E48)</f>
        <v/>
      </c>
      <c r="D60" s="958"/>
      <c r="E60" s="959">
        <v>1050000</v>
      </c>
      <c r="F60" s="959"/>
      <c r="G60" s="931" t="str">
        <f>IF(C60="","",ROUNDDOWN(MIN(C60,E60),-3))</f>
        <v/>
      </c>
      <c r="H60" s="932"/>
      <c r="I60" s="235"/>
      <c r="J60" s="926"/>
      <c r="K60" s="926"/>
    </row>
    <row r="61" spans="1:16" ht="9" customHeight="1"/>
    <row r="62" spans="1:16" ht="18.75" customHeight="1">
      <c r="A62" s="960" t="s">
        <v>813</v>
      </c>
      <c r="B62" s="960"/>
      <c r="C62" s="960"/>
      <c r="D62" s="960"/>
      <c r="E62" s="960"/>
      <c r="F62" s="960"/>
      <c r="G62" s="960"/>
      <c r="H62" s="960"/>
      <c r="I62" s="960"/>
      <c r="J62" s="960"/>
      <c r="K62" s="960"/>
      <c r="L62" s="960"/>
      <c r="M62" s="594"/>
      <c r="N62" s="594"/>
      <c r="O62" s="594"/>
      <c r="P62" s="917" t="s">
        <v>736</v>
      </c>
    </row>
    <row r="63" spans="1:16">
      <c r="P63" s="917"/>
    </row>
    <row r="64" spans="1:16">
      <c r="P64" s="917"/>
    </row>
    <row r="65" spans="16:16">
      <c r="P65" s="917"/>
    </row>
    <row r="66" spans="16:16">
      <c r="P66" s="917"/>
    </row>
    <row r="67" spans="16:16">
      <c r="P67" s="917"/>
    </row>
    <row r="68" spans="16:16">
      <c r="P68" s="917"/>
    </row>
    <row r="69" spans="16:16">
      <c r="P69" s="917"/>
    </row>
    <row r="70" spans="16:16">
      <c r="P70" s="917"/>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D5" sqref="D5"/>
    </sheetView>
  </sheetViews>
  <sheetFormatPr defaultColWidth="9" defaultRowHeight="18.75" customHeight="1"/>
  <cols>
    <col min="1" max="1" width="3.625" style="549" customWidth="1"/>
    <col min="2" max="2" width="4.625" style="549" customWidth="1"/>
    <col min="3" max="3" width="26.75" style="549" customWidth="1"/>
    <col min="4" max="6" width="15.125" style="549" customWidth="1"/>
    <col min="7" max="7" width="15.625" style="549" customWidth="1"/>
    <col min="8" max="8" width="3.625" style="549" customWidth="1"/>
    <col min="9" max="16384" width="9" style="549"/>
  </cols>
  <sheetData>
    <row r="1" spans="2:7" ht="48" customHeight="1">
      <c r="B1" s="964" t="s">
        <v>754</v>
      </c>
      <c r="C1" s="964"/>
      <c r="D1" s="964"/>
      <c r="E1" s="964"/>
      <c r="F1" s="964"/>
      <c r="G1" s="964"/>
    </row>
    <row r="2" spans="2:7" ht="18.75" customHeight="1">
      <c r="B2" s="972"/>
      <c r="C2" s="969" t="s">
        <v>744</v>
      </c>
      <c r="D2" s="550" t="s">
        <v>745</v>
      </c>
      <c r="E2" s="550"/>
      <c r="F2" s="550"/>
      <c r="G2" s="550"/>
    </row>
    <row r="3" spans="2:7" ht="18.75" customHeight="1">
      <c r="B3" s="973"/>
      <c r="C3" s="970"/>
      <c r="D3" s="975" t="s">
        <v>742</v>
      </c>
      <c r="E3" s="976"/>
      <c r="F3" s="969" t="s">
        <v>741</v>
      </c>
      <c r="G3" s="969" t="s">
        <v>743</v>
      </c>
    </row>
    <row r="4" spans="2:7" ht="40.5">
      <c r="B4" s="974"/>
      <c r="C4" s="971"/>
      <c r="D4" s="582" t="s">
        <v>803</v>
      </c>
      <c r="E4" s="555" t="s">
        <v>748</v>
      </c>
      <c r="F4" s="971"/>
      <c r="G4" s="971"/>
    </row>
    <row r="5" spans="2:7" ht="18.75" customHeight="1">
      <c r="B5" s="965" t="s">
        <v>749</v>
      </c>
      <c r="C5" s="551"/>
      <c r="D5" s="553"/>
      <c r="E5" s="553"/>
      <c r="F5" s="553"/>
      <c r="G5" s="554">
        <f t="shared" ref="G5:G35" si="0">SUM(D5:F5)</f>
        <v>0</v>
      </c>
    </row>
    <row r="6" spans="2:7" ht="18.75" customHeight="1">
      <c r="B6" s="966"/>
      <c r="C6" s="551"/>
      <c r="D6" s="553"/>
      <c r="E6" s="553"/>
      <c r="F6" s="553"/>
      <c r="G6" s="554">
        <f t="shared" si="0"/>
        <v>0</v>
      </c>
    </row>
    <row r="7" spans="2:7" ht="18.75" customHeight="1">
      <c r="B7" s="966"/>
      <c r="C7" s="551"/>
      <c r="D7" s="553"/>
      <c r="E7" s="553"/>
      <c r="F7" s="574"/>
      <c r="G7" s="554">
        <f t="shared" si="0"/>
        <v>0</v>
      </c>
    </row>
    <row r="8" spans="2:7" ht="18.75" customHeight="1">
      <c r="B8" s="966"/>
      <c r="C8" s="551"/>
      <c r="D8" s="553"/>
      <c r="E8" s="553"/>
      <c r="F8" s="553"/>
      <c r="G8" s="554">
        <f t="shared" si="0"/>
        <v>0</v>
      </c>
    </row>
    <row r="9" spans="2:7" ht="18.75" customHeight="1">
      <c r="B9" s="966"/>
      <c r="C9" s="551"/>
      <c r="D9" s="553"/>
      <c r="E9" s="553"/>
      <c r="F9" s="553"/>
      <c r="G9" s="554">
        <f t="shared" si="0"/>
        <v>0</v>
      </c>
    </row>
    <row r="10" spans="2:7" ht="18.75" customHeight="1">
      <c r="B10" s="966"/>
      <c r="C10" s="551"/>
      <c r="D10" s="553"/>
      <c r="E10" s="553"/>
      <c r="F10" s="553"/>
      <c r="G10" s="554">
        <f t="shared" si="0"/>
        <v>0</v>
      </c>
    </row>
    <row r="11" spans="2:7" ht="18.75" customHeight="1">
      <c r="B11" s="966"/>
      <c r="C11" s="551"/>
      <c r="D11" s="553"/>
      <c r="E11" s="553"/>
      <c r="F11" s="553"/>
      <c r="G11" s="554">
        <f t="shared" si="0"/>
        <v>0</v>
      </c>
    </row>
    <row r="12" spans="2:7" ht="18.75" customHeight="1">
      <c r="B12" s="966"/>
      <c r="C12" s="551"/>
      <c r="D12" s="553"/>
      <c r="E12" s="553"/>
      <c r="F12" s="553"/>
      <c r="G12" s="554">
        <f t="shared" si="0"/>
        <v>0</v>
      </c>
    </row>
    <row r="13" spans="2:7" ht="18.75" customHeight="1">
      <c r="B13" s="966"/>
      <c r="C13" s="551"/>
      <c r="D13" s="553"/>
      <c r="E13" s="553"/>
      <c r="F13" s="553"/>
      <c r="G13" s="554">
        <f t="shared" si="0"/>
        <v>0</v>
      </c>
    </row>
    <row r="14" spans="2:7" ht="18.75" customHeight="1">
      <c r="B14" s="966"/>
      <c r="C14" s="551"/>
      <c r="D14" s="553"/>
      <c r="E14" s="553"/>
      <c r="F14" s="553"/>
      <c r="G14" s="554">
        <f t="shared" si="0"/>
        <v>0</v>
      </c>
    </row>
    <row r="15" spans="2:7" ht="18.75" customHeight="1">
      <c r="B15" s="966"/>
      <c r="C15" s="551"/>
      <c r="D15" s="553"/>
      <c r="E15" s="553"/>
      <c r="F15" s="553"/>
      <c r="G15" s="554">
        <f t="shared" si="0"/>
        <v>0</v>
      </c>
    </row>
    <row r="16" spans="2:7" ht="18.75" customHeight="1">
      <c r="B16" s="966"/>
      <c r="C16" s="551"/>
      <c r="D16" s="553"/>
      <c r="E16" s="553"/>
      <c r="F16" s="553"/>
      <c r="G16" s="554">
        <f t="shared" si="0"/>
        <v>0</v>
      </c>
    </row>
    <row r="17" spans="2:8" ht="18.75" customHeight="1">
      <c r="B17" s="966"/>
      <c r="C17" s="551"/>
      <c r="D17" s="553"/>
      <c r="E17" s="553"/>
      <c r="F17" s="553"/>
      <c r="G17" s="554">
        <f t="shared" si="0"/>
        <v>0</v>
      </c>
    </row>
    <row r="18" spans="2:8" ht="18.75" customHeight="1">
      <c r="B18" s="966"/>
      <c r="C18" s="551"/>
      <c r="D18" s="553"/>
      <c r="E18" s="553"/>
      <c r="F18" s="553"/>
      <c r="G18" s="554">
        <f t="shared" si="0"/>
        <v>0</v>
      </c>
    </row>
    <row r="19" spans="2:8" ht="18.75" customHeight="1">
      <c r="B19" s="966"/>
      <c r="C19" s="551"/>
      <c r="D19" s="553"/>
      <c r="E19" s="553"/>
      <c r="F19" s="553"/>
      <c r="G19" s="554">
        <f t="shared" si="0"/>
        <v>0</v>
      </c>
    </row>
    <row r="20" spans="2:8" ht="18.75" customHeight="1">
      <c r="B20" s="966"/>
      <c r="C20" s="551"/>
      <c r="D20" s="553"/>
      <c r="E20" s="553"/>
      <c r="F20" s="553"/>
      <c r="G20" s="554">
        <f t="shared" si="0"/>
        <v>0</v>
      </c>
    </row>
    <row r="21" spans="2:8" ht="18.75" customHeight="1">
      <c r="B21" s="966"/>
      <c r="C21" s="551"/>
      <c r="D21" s="553"/>
      <c r="E21" s="553"/>
      <c r="F21" s="553"/>
      <c r="G21" s="554">
        <f t="shared" si="0"/>
        <v>0</v>
      </c>
    </row>
    <row r="22" spans="2:8" ht="18.75" customHeight="1">
      <c r="B22" s="966"/>
      <c r="C22" s="551"/>
      <c r="D22" s="553"/>
      <c r="E22" s="553"/>
      <c r="F22" s="553"/>
      <c r="G22" s="554">
        <f t="shared" si="0"/>
        <v>0</v>
      </c>
    </row>
    <row r="23" spans="2:8" ht="18.75" customHeight="1">
      <c r="B23" s="966"/>
      <c r="C23" s="551"/>
      <c r="D23" s="553"/>
      <c r="E23" s="553"/>
      <c r="F23" s="553"/>
      <c r="G23" s="554">
        <f t="shared" si="0"/>
        <v>0</v>
      </c>
    </row>
    <row r="24" spans="2:8" ht="18.75" customHeight="1">
      <c r="B24" s="966"/>
      <c r="C24" s="551"/>
      <c r="D24" s="553"/>
      <c r="E24" s="553"/>
      <c r="F24" s="553"/>
      <c r="G24" s="554">
        <f t="shared" si="0"/>
        <v>0</v>
      </c>
    </row>
    <row r="25" spans="2:8" ht="18.75" customHeight="1">
      <c r="B25" s="966"/>
      <c r="C25" s="551"/>
      <c r="D25" s="553"/>
      <c r="E25" s="553"/>
      <c r="F25" s="553"/>
      <c r="G25" s="554">
        <f t="shared" si="0"/>
        <v>0</v>
      </c>
    </row>
    <row r="26" spans="2:8" ht="18.75" customHeight="1">
      <c r="B26" s="966"/>
      <c r="C26" s="551"/>
      <c r="D26" s="553"/>
      <c r="E26" s="553"/>
      <c r="F26" s="553"/>
      <c r="G26" s="554">
        <f t="shared" si="0"/>
        <v>0</v>
      </c>
    </row>
    <row r="27" spans="2:8" ht="18.75" customHeight="1">
      <c r="B27" s="966"/>
      <c r="C27" s="551"/>
      <c r="D27" s="553"/>
      <c r="E27" s="553"/>
      <c r="F27" s="553"/>
      <c r="G27" s="554">
        <f t="shared" si="0"/>
        <v>0</v>
      </c>
    </row>
    <row r="28" spans="2:8" ht="18.75" customHeight="1">
      <c r="B28" s="966"/>
      <c r="C28" s="551"/>
      <c r="D28" s="553"/>
      <c r="E28" s="553"/>
      <c r="F28" s="553"/>
      <c r="G28" s="554">
        <f t="shared" si="0"/>
        <v>0</v>
      </c>
    </row>
    <row r="29" spans="2:8" ht="18.75" customHeight="1" thickBot="1">
      <c r="B29" s="966"/>
      <c r="C29" s="551"/>
      <c r="D29" s="553"/>
      <c r="E29" s="553"/>
      <c r="F29" s="553"/>
      <c r="G29" s="554">
        <f t="shared" si="0"/>
        <v>0</v>
      </c>
    </row>
    <row r="30" spans="2:8" ht="24.95" customHeight="1" thickBot="1">
      <c r="B30" s="967"/>
      <c r="C30" s="561" t="s">
        <v>751</v>
      </c>
      <c r="D30" s="562">
        <f>SUM(D5:D29)</f>
        <v>0</v>
      </c>
      <c r="E30" s="562">
        <f>SUM(E5:E29)</f>
        <v>0</v>
      </c>
      <c r="F30" s="562">
        <f>SUM(F5:F29)</f>
        <v>0</v>
      </c>
      <c r="G30" s="563">
        <f>SUM(D30:F30)</f>
        <v>0</v>
      </c>
      <c r="H30" s="167"/>
    </row>
    <row r="31" spans="2:8" ht="18.75" customHeight="1">
      <c r="B31" s="965" t="s">
        <v>750</v>
      </c>
      <c r="C31" s="558"/>
      <c r="D31" s="573"/>
      <c r="E31" s="573"/>
      <c r="F31" s="559"/>
      <c r="G31" s="560">
        <f t="shared" si="0"/>
        <v>0</v>
      </c>
    </row>
    <row r="32" spans="2:8" ht="18.75" customHeight="1">
      <c r="B32" s="966"/>
      <c r="C32" s="551"/>
      <c r="D32" s="553"/>
      <c r="E32" s="553"/>
      <c r="F32" s="553"/>
      <c r="G32" s="560">
        <f t="shared" si="0"/>
        <v>0</v>
      </c>
    </row>
    <row r="33" spans="2:8" ht="18.75" customHeight="1">
      <c r="B33" s="966"/>
      <c r="C33" s="551"/>
      <c r="D33" s="553"/>
      <c r="E33" s="553"/>
      <c r="F33" s="553"/>
      <c r="G33" s="560">
        <f t="shared" si="0"/>
        <v>0</v>
      </c>
    </row>
    <row r="34" spans="2:8" ht="18.75" customHeight="1">
      <c r="B34" s="966"/>
      <c r="C34" s="551"/>
      <c r="D34" s="553"/>
      <c r="E34" s="553"/>
      <c r="F34" s="553"/>
      <c r="G34" s="560">
        <f t="shared" si="0"/>
        <v>0</v>
      </c>
    </row>
    <row r="35" spans="2:8" ht="18.75" customHeight="1" thickBot="1">
      <c r="B35" s="966"/>
      <c r="C35" s="556"/>
      <c r="D35" s="572"/>
      <c r="E35" s="572"/>
      <c r="F35" s="557"/>
      <c r="G35" s="560">
        <f t="shared" si="0"/>
        <v>0</v>
      </c>
    </row>
    <row r="36" spans="2:8" ht="24.95" customHeight="1" thickBot="1">
      <c r="B36" s="968"/>
      <c r="C36" s="564" t="s">
        <v>752</v>
      </c>
      <c r="D36" s="575"/>
      <c r="E36" s="575"/>
      <c r="F36" s="562">
        <f>SUM(F31:F35)</f>
        <v>0</v>
      </c>
      <c r="G36" s="563">
        <f>SUM(D36:F36)</f>
        <v>0</v>
      </c>
    </row>
    <row r="37" spans="2:8" ht="33.75" customHeight="1" thickBot="1">
      <c r="B37" s="962" t="s">
        <v>753</v>
      </c>
      <c r="C37" s="963"/>
      <c r="D37" s="562">
        <f>D30+D36</f>
        <v>0</v>
      </c>
      <c r="E37" s="562">
        <f>E30+E36</f>
        <v>0</v>
      </c>
      <c r="F37" s="562">
        <f>F30+F36</f>
        <v>0</v>
      </c>
      <c r="G37" s="563">
        <f>SUM(D37:F37)</f>
        <v>0</v>
      </c>
      <c r="H37" s="167"/>
    </row>
    <row r="38" spans="2:8" ht="6" customHeight="1">
      <c r="G38" s="552"/>
    </row>
    <row r="39" spans="2:8" ht="18.75" customHeight="1">
      <c r="B39" s="917" t="s">
        <v>755</v>
      </c>
      <c r="C39" s="917"/>
      <c r="D39" s="917"/>
      <c r="E39" s="917"/>
      <c r="F39" s="917"/>
      <c r="G39" s="917"/>
    </row>
    <row r="40" spans="2:8" ht="18.75" customHeight="1">
      <c r="B40" s="917"/>
      <c r="C40" s="917"/>
      <c r="D40" s="917"/>
      <c r="E40" s="917"/>
      <c r="F40" s="917"/>
      <c r="G40" s="917"/>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77" t="s">
        <v>205</v>
      </c>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1077"/>
      <c r="AI2" s="1077"/>
      <c r="AJ2" s="1077"/>
      <c r="AK2" s="1077"/>
      <c r="AL2" s="1077"/>
      <c r="AM2" s="1077"/>
      <c r="AN2" s="1077"/>
      <c r="AO2" s="1077"/>
      <c r="AP2" s="1077"/>
      <c r="AQ2" s="1077"/>
      <c r="AR2" s="1077"/>
      <c r="AS2" s="1077"/>
      <c r="AT2" s="1077"/>
      <c r="AU2" s="1077"/>
      <c r="AV2" s="1077"/>
      <c r="AW2" s="1077"/>
      <c r="AX2" s="1077"/>
      <c r="AY2" s="1077"/>
      <c r="AZ2" s="1077"/>
      <c r="BA2" s="1077"/>
      <c r="BB2" s="1077"/>
      <c r="BC2" s="1077"/>
      <c r="BD2" s="1077"/>
      <c r="BE2" s="1077"/>
      <c r="BF2" s="1077"/>
      <c r="BG2" s="1077"/>
      <c r="BH2" s="1077"/>
      <c r="BI2" s="1077"/>
      <c r="BJ2" s="1077"/>
      <c r="BK2" s="1077"/>
      <c r="BL2" s="1077"/>
      <c r="BM2" s="107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78" t="s">
        <v>142</v>
      </c>
      <c r="BA4" s="1079"/>
      <c r="BB4" s="1079"/>
      <c r="BC4" s="1079"/>
      <c r="BD4" s="1079"/>
      <c r="BE4" s="1079"/>
      <c r="BF4" s="1079"/>
      <c r="BG4" s="1079"/>
      <c r="BH4" s="1080"/>
      <c r="BI4" s="1079" t="s">
        <v>206</v>
      </c>
      <c r="BJ4" s="1079"/>
      <c r="BK4" s="1079"/>
      <c r="BL4" s="1079"/>
      <c r="BM4" s="108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81"/>
      <c r="AG5" s="1081"/>
      <c r="AH5" s="1081"/>
      <c r="AI5" s="1081"/>
      <c r="AJ5" s="1081"/>
      <c r="AK5" s="1081"/>
      <c r="AL5" s="1081"/>
      <c r="AM5" s="1081"/>
      <c r="AN5" s="1081"/>
      <c r="AO5" s="1081"/>
      <c r="AP5" s="1081"/>
      <c r="AQ5" s="1081"/>
      <c r="AR5" s="1081"/>
      <c r="AS5" s="1081"/>
      <c r="AT5" s="1081"/>
      <c r="AU5" s="1081"/>
      <c r="AV5" s="1081"/>
      <c r="AW5" s="1081"/>
      <c r="AX5" s="108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81"/>
      <c r="AG6" s="1081"/>
      <c r="AH6" s="1081"/>
      <c r="AI6" s="1081"/>
      <c r="AJ6" s="1081"/>
      <c r="AK6" s="1081"/>
      <c r="AL6" s="1081"/>
      <c r="AM6" s="1081"/>
      <c r="AN6" s="1081"/>
      <c r="AO6" s="1081"/>
      <c r="AP6" s="1081"/>
      <c r="AQ6" s="1081"/>
      <c r="AR6" s="1081"/>
      <c r="AS6" s="1081"/>
      <c r="AT6" s="1081"/>
      <c r="AU6" s="1081"/>
      <c r="AV6" s="1081"/>
      <c r="AW6" s="1081"/>
      <c r="AX6" s="108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81"/>
      <c r="AG7" s="1081"/>
      <c r="AH7" s="1081"/>
      <c r="AI7" s="1081"/>
      <c r="AJ7" s="1081"/>
      <c r="AK7" s="1081"/>
      <c r="AL7" s="1081"/>
      <c r="AM7" s="1081"/>
      <c r="AN7" s="1081"/>
      <c r="AO7" s="1081"/>
      <c r="AP7" s="1081"/>
      <c r="AQ7" s="1081"/>
      <c r="AR7" s="1081"/>
      <c r="AS7" s="1081"/>
      <c r="AT7" s="1081"/>
      <c r="AU7" s="1081"/>
      <c r="AV7" s="1081"/>
      <c r="AW7" s="1081"/>
      <c r="AX7" s="1081"/>
    </row>
    <row r="8" spans="2:65" s="141" customFormat="1" ht="44.25" customHeight="1" thickBot="1">
      <c r="B8" s="1040" t="s">
        <v>207</v>
      </c>
      <c r="C8" s="1007"/>
      <c r="D8" s="1007"/>
      <c r="E8" s="1007"/>
      <c r="F8" s="1007"/>
      <c r="G8" s="1007"/>
      <c r="H8" s="1007"/>
      <c r="I8" s="1007"/>
      <c r="J8" s="1007"/>
      <c r="K8" s="1007"/>
      <c r="L8" s="1007"/>
      <c r="M8" s="1007"/>
      <c r="N8" s="1007"/>
      <c r="O8" s="1007"/>
      <c r="P8" s="1007"/>
      <c r="Q8" s="1007"/>
      <c r="R8" s="1007"/>
      <c r="S8" s="1007"/>
      <c r="T8" s="1007"/>
      <c r="U8" s="1007"/>
      <c r="V8" s="1007"/>
      <c r="W8" s="1007"/>
      <c r="X8" s="1007"/>
      <c r="Y8" s="1008"/>
      <c r="AK8" s="142"/>
      <c r="AL8" s="142"/>
      <c r="AM8" s="142"/>
      <c r="AN8" s="142"/>
      <c r="AO8" s="143"/>
      <c r="AP8" s="143"/>
      <c r="AQ8" s="143"/>
      <c r="AR8" s="143"/>
      <c r="AS8" s="143"/>
    </row>
    <row r="9" spans="2:65" s="141" customFormat="1" ht="44.25" customHeight="1" thickBot="1">
      <c r="B9" s="1082" t="s">
        <v>208</v>
      </c>
      <c r="C9" s="1083"/>
      <c r="D9" s="1083"/>
      <c r="E9" s="1083"/>
      <c r="F9" s="1084"/>
      <c r="G9" s="1012" t="s">
        <v>209</v>
      </c>
      <c r="H9" s="1012"/>
      <c r="I9" s="1012"/>
      <c r="J9" s="1012"/>
      <c r="K9" s="981" t="s">
        <v>210</v>
      </c>
      <c r="L9" s="981"/>
      <c r="M9" s="981"/>
      <c r="N9" s="981"/>
      <c r="O9" s="981"/>
      <c r="P9" s="981" t="s">
        <v>211</v>
      </c>
      <c r="Q9" s="981"/>
      <c r="R9" s="981"/>
      <c r="S9" s="981"/>
      <c r="T9" s="981"/>
      <c r="U9" s="981"/>
      <c r="V9" s="981"/>
      <c r="W9" s="981"/>
      <c r="X9" s="981"/>
      <c r="Y9" s="1085"/>
    </row>
    <row r="10" spans="2:65" s="141" customFormat="1" ht="44.25" customHeight="1" thickBot="1">
      <c r="B10" s="1040" t="s">
        <v>212</v>
      </c>
      <c r="C10" s="1069"/>
      <c r="D10" s="1069"/>
      <c r="E10" s="1069"/>
      <c r="F10" s="1069"/>
      <c r="G10" s="1069"/>
      <c r="H10" s="1069"/>
      <c r="I10" s="1069"/>
      <c r="J10" s="1069"/>
      <c r="K10" s="1069"/>
      <c r="L10" s="1070"/>
      <c r="M10" s="1040" t="s">
        <v>145</v>
      </c>
      <c r="N10" s="1007"/>
      <c r="O10" s="1007"/>
      <c r="P10" s="1007"/>
      <c r="Q10" s="1007"/>
      <c r="R10" s="1007"/>
      <c r="S10" s="1007"/>
      <c r="T10" s="1007"/>
      <c r="U10" s="1007"/>
      <c r="V10" s="1007"/>
      <c r="W10" s="1007"/>
      <c r="X10" s="1007"/>
      <c r="Y10" s="1007"/>
      <c r="Z10" s="1007"/>
      <c r="AA10" s="1008"/>
      <c r="AB10" s="1071" t="s">
        <v>146</v>
      </c>
      <c r="AC10" s="1072"/>
      <c r="AD10" s="1072"/>
      <c r="AE10" s="1072"/>
      <c r="AF10" s="1072"/>
      <c r="AG10" s="1072"/>
      <c r="AH10" s="1072"/>
      <c r="AI10" s="1072"/>
      <c r="AJ10" s="1072"/>
      <c r="AK10" s="1072"/>
      <c r="AL10" s="1072"/>
      <c r="AM10" s="1072"/>
      <c r="AN10" s="1072"/>
      <c r="AO10" s="1072"/>
      <c r="AP10" s="1072"/>
      <c r="AQ10" s="1072"/>
      <c r="AR10" s="1072"/>
      <c r="AS10" s="1072"/>
      <c r="AT10" s="1072"/>
      <c r="AU10" s="1073"/>
    </row>
    <row r="11" spans="2:65" s="141" customFormat="1" ht="44.25" customHeight="1" thickBot="1">
      <c r="B11" s="1040"/>
      <c r="C11" s="1007"/>
      <c r="D11" s="1007"/>
      <c r="E11" s="1007"/>
      <c r="F11" s="1007"/>
      <c r="G11" s="1007"/>
      <c r="H11" s="1007"/>
      <c r="I11" s="1007"/>
      <c r="J11" s="1007"/>
      <c r="K11" s="1007"/>
      <c r="L11" s="1008"/>
      <c r="M11" s="1040"/>
      <c r="N11" s="1007"/>
      <c r="O11" s="1007"/>
      <c r="P11" s="1007"/>
      <c r="Q11" s="1007"/>
      <c r="R11" s="1007"/>
      <c r="S11" s="1007"/>
      <c r="T11" s="1007"/>
      <c r="U11" s="1007"/>
      <c r="V11" s="1007"/>
      <c r="W11" s="1007"/>
      <c r="X11" s="1007"/>
      <c r="Y11" s="1007"/>
      <c r="Z11" s="1007"/>
      <c r="AA11" s="1008"/>
      <c r="AB11" s="1074"/>
      <c r="AC11" s="1075"/>
      <c r="AD11" s="1075"/>
      <c r="AE11" s="1075"/>
      <c r="AF11" s="1075"/>
      <c r="AG11" s="1075"/>
      <c r="AH11" s="1075"/>
      <c r="AI11" s="1075"/>
      <c r="AJ11" s="1075"/>
      <c r="AK11" s="1075"/>
      <c r="AL11" s="1075"/>
      <c r="AM11" s="1075"/>
      <c r="AN11" s="1075"/>
      <c r="AO11" s="1075"/>
      <c r="AP11" s="1075"/>
      <c r="AQ11" s="1075"/>
      <c r="AR11" s="1075"/>
      <c r="AS11" s="1075"/>
      <c r="AT11" s="1075"/>
      <c r="AU11" s="107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999" t="s">
        <v>149</v>
      </c>
      <c r="C14" s="989"/>
      <c r="D14" s="989"/>
      <c r="E14" s="989"/>
      <c r="F14" s="989"/>
      <c r="G14" s="989"/>
      <c r="H14" s="997"/>
      <c r="I14" s="1040" t="s">
        <v>214</v>
      </c>
      <c r="J14" s="1007"/>
      <c r="K14" s="1007"/>
      <c r="L14" s="1007"/>
      <c r="M14" s="1007"/>
      <c r="N14" s="1007"/>
      <c r="O14" s="1007"/>
      <c r="P14" s="1007"/>
      <c r="Q14" s="1007"/>
      <c r="R14" s="1007"/>
      <c r="S14" s="1007"/>
      <c r="T14" s="1007"/>
      <c r="U14" s="1007"/>
      <c r="V14" s="1007"/>
      <c r="W14" s="1007"/>
      <c r="X14" s="1007"/>
      <c r="Y14" s="1007"/>
      <c r="Z14" s="1007"/>
      <c r="AA14" s="1007"/>
      <c r="AB14" s="1007"/>
      <c r="AC14" s="1067"/>
      <c r="AD14" s="981"/>
      <c r="AE14" s="981"/>
      <c r="AF14" s="981"/>
      <c r="AG14" s="981"/>
      <c r="AH14" s="981"/>
      <c r="AI14" s="981"/>
      <c r="AJ14" s="981"/>
      <c r="AK14" s="981"/>
      <c r="AL14" s="981"/>
      <c r="AM14" s="981"/>
      <c r="AN14" s="981"/>
      <c r="AO14" s="981"/>
      <c r="AP14" s="981"/>
      <c r="AQ14" s="981"/>
      <c r="AR14" s="981"/>
      <c r="AS14" s="981"/>
      <c r="AT14" s="981"/>
      <c r="AU14" s="981"/>
    </row>
    <row r="15" spans="2:65" s="141" customFormat="1" ht="44.25" customHeight="1" thickBot="1">
      <c r="B15" s="992"/>
      <c r="C15" s="993"/>
      <c r="D15" s="993"/>
      <c r="E15" s="993"/>
      <c r="F15" s="993"/>
      <c r="G15" s="993"/>
      <c r="H15" s="998"/>
      <c r="I15" s="1040" t="s">
        <v>215</v>
      </c>
      <c r="J15" s="1007"/>
      <c r="K15" s="146" t="s">
        <v>216</v>
      </c>
      <c r="L15" s="146"/>
      <c r="M15" s="146"/>
      <c r="N15" s="146" t="s">
        <v>217</v>
      </c>
      <c r="O15" s="146"/>
      <c r="P15" s="146" t="s">
        <v>218</v>
      </c>
      <c r="Q15" s="146"/>
      <c r="R15" s="147" t="s">
        <v>219</v>
      </c>
      <c r="S15" s="1068" t="s">
        <v>220</v>
      </c>
      <c r="T15" s="1007"/>
      <c r="U15" s="146" t="s">
        <v>216</v>
      </c>
      <c r="V15" s="146"/>
      <c r="W15" s="146"/>
      <c r="X15" s="146" t="s">
        <v>217</v>
      </c>
      <c r="Y15" s="146"/>
      <c r="Z15" s="146" t="s">
        <v>218</v>
      </c>
      <c r="AA15" s="146"/>
      <c r="AB15" s="148" t="s">
        <v>219</v>
      </c>
      <c r="AC15" s="981"/>
      <c r="AD15" s="981"/>
      <c r="AE15" s="981"/>
      <c r="AF15" s="981"/>
      <c r="AG15" s="981"/>
      <c r="AH15" s="981"/>
      <c r="AI15" s="981"/>
      <c r="AJ15" s="981"/>
      <c r="AK15" s="981"/>
      <c r="AL15" s="981"/>
      <c r="AM15" s="981"/>
      <c r="AN15" s="981"/>
      <c r="AO15" s="981"/>
      <c r="AP15" s="981"/>
      <c r="AQ15" s="981"/>
      <c r="AR15" s="981"/>
      <c r="AS15" s="981"/>
      <c r="AT15" s="981"/>
      <c r="AU15" s="981"/>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33" t="s">
        <v>223</v>
      </c>
      <c r="C18" s="1062"/>
      <c r="D18" s="1062"/>
      <c r="E18" s="1062"/>
      <c r="F18" s="1033" t="s">
        <v>224</v>
      </c>
      <c r="G18" s="1062"/>
      <c r="H18" s="1062"/>
      <c r="I18" s="1062"/>
      <c r="J18" s="1066" t="s">
        <v>225</v>
      </c>
      <c r="K18" s="1066"/>
      <c r="L18" s="1066"/>
      <c r="M18" s="1066"/>
      <c r="N18" s="1033" t="s">
        <v>226</v>
      </c>
      <c r="O18" s="1033"/>
      <c r="P18" s="1033"/>
      <c r="Q18" s="1033"/>
      <c r="R18" s="1033" t="s">
        <v>227</v>
      </c>
      <c r="S18" s="1033"/>
      <c r="T18" s="1033"/>
      <c r="U18" s="1033"/>
      <c r="V18" s="1033" t="s">
        <v>164</v>
      </c>
      <c r="W18" s="1033"/>
      <c r="X18" s="1033"/>
      <c r="Y18" s="1033"/>
      <c r="Z18" s="1033" t="s">
        <v>165</v>
      </c>
      <c r="AA18" s="1033"/>
      <c r="AB18" s="1033"/>
      <c r="AC18" s="1033"/>
      <c r="AD18" s="1028" t="s">
        <v>228</v>
      </c>
      <c r="AE18" s="1060"/>
      <c r="AF18" s="1060"/>
      <c r="AG18" s="1061"/>
      <c r="AH18" s="1033" t="s">
        <v>167</v>
      </c>
      <c r="AI18" s="1033"/>
      <c r="AJ18" s="1033"/>
      <c r="AK18" s="1033"/>
      <c r="AL18" s="1033" t="s">
        <v>229</v>
      </c>
      <c r="AM18" s="1033"/>
      <c r="AN18" s="1033"/>
      <c r="AO18" s="1033"/>
      <c r="AP18" s="1033" t="s">
        <v>230</v>
      </c>
      <c r="AQ18" s="1033"/>
      <c r="AR18" s="1033"/>
      <c r="AS18" s="1033"/>
      <c r="AT18" s="1062" t="s">
        <v>231</v>
      </c>
      <c r="AU18" s="1062"/>
      <c r="AV18" s="1062"/>
      <c r="AW18" s="1062"/>
      <c r="AX18" s="1033" t="s">
        <v>171</v>
      </c>
      <c r="AY18" s="1033"/>
      <c r="AZ18" s="1033"/>
      <c r="BA18" s="1033"/>
      <c r="BB18" s="1033" t="s">
        <v>232</v>
      </c>
      <c r="BC18" s="1033"/>
      <c r="BD18" s="1033"/>
      <c r="BE18" s="1033"/>
      <c r="BF18" s="1028" t="s">
        <v>233</v>
      </c>
      <c r="BG18" s="1060"/>
      <c r="BH18" s="1060"/>
      <c r="BI18" s="1061"/>
      <c r="BJ18" s="1028" t="s">
        <v>174</v>
      </c>
      <c r="BK18" s="1060"/>
      <c r="BL18" s="1060"/>
      <c r="BM18" s="1061"/>
      <c r="BN18" s="1028" t="s">
        <v>234</v>
      </c>
      <c r="BO18" s="1060"/>
      <c r="BP18" s="1060"/>
      <c r="BQ18" s="1061"/>
    </row>
    <row r="19" spans="1:70" s="144" customFormat="1" ht="135" customHeight="1" thickBot="1">
      <c r="A19" s="143"/>
      <c r="B19" s="1062"/>
      <c r="C19" s="1062"/>
      <c r="D19" s="1062"/>
      <c r="E19" s="1062"/>
      <c r="F19" s="1063" t="s">
        <v>235</v>
      </c>
      <c r="G19" s="1064"/>
      <c r="H19" s="1064"/>
      <c r="I19" s="1065"/>
      <c r="J19" s="1031" t="s">
        <v>185</v>
      </c>
      <c r="K19" s="1031"/>
      <c r="L19" s="1031"/>
      <c r="M19" s="1031"/>
      <c r="N19" s="1031" t="s">
        <v>148</v>
      </c>
      <c r="O19" s="1031"/>
      <c r="P19" s="1031"/>
      <c r="Q19" s="1031"/>
      <c r="R19" s="1031" t="s">
        <v>236</v>
      </c>
      <c r="S19" s="1032"/>
      <c r="T19" s="1032"/>
      <c r="U19" s="1032"/>
      <c r="V19" s="1031" t="s">
        <v>237</v>
      </c>
      <c r="W19" s="1031"/>
      <c r="X19" s="1031"/>
      <c r="Y19" s="1031"/>
      <c r="Z19" s="1031" t="s">
        <v>144</v>
      </c>
      <c r="AA19" s="1031"/>
      <c r="AB19" s="1031"/>
      <c r="AC19" s="1031"/>
      <c r="AD19" s="1032" t="s">
        <v>185</v>
      </c>
      <c r="AE19" s="1032"/>
      <c r="AF19" s="1032"/>
      <c r="AG19" s="1032"/>
      <c r="AH19" s="1025" t="s">
        <v>186</v>
      </c>
      <c r="AI19" s="1025"/>
      <c r="AJ19" s="1025"/>
      <c r="AK19" s="1025"/>
      <c r="AL19" s="1031" t="s">
        <v>238</v>
      </c>
      <c r="AM19" s="1031"/>
      <c r="AN19" s="1031"/>
      <c r="AO19" s="1031"/>
      <c r="AP19" s="1031" t="s">
        <v>144</v>
      </c>
      <c r="AQ19" s="1031"/>
      <c r="AR19" s="1031"/>
      <c r="AS19" s="1031"/>
      <c r="AT19" s="1028" t="s">
        <v>188</v>
      </c>
      <c r="AU19" s="1029"/>
      <c r="AV19" s="1029"/>
      <c r="AW19" s="1030"/>
      <c r="AX19" s="1028" t="s">
        <v>239</v>
      </c>
      <c r="AY19" s="1029"/>
      <c r="AZ19" s="1029"/>
      <c r="BA19" s="1030"/>
      <c r="BB19" s="1004" t="s">
        <v>190</v>
      </c>
      <c r="BC19" s="1004"/>
      <c r="BD19" s="1004"/>
      <c r="BE19" s="1004"/>
      <c r="BF19" s="1018" t="s">
        <v>191</v>
      </c>
      <c r="BG19" s="1019"/>
      <c r="BH19" s="1019"/>
      <c r="BI19" s="1026"/>
      <c r="BJ19" s="1018" t="s">
        <v>191</v>
      </c>
      <c r="BK19" s="1019"/>
      <c r="BL19" s="1019"/>
      <c r="BM19" s="1026"/>
      <c r="BN19" s="1018" t="s">
        <v>191</v>
      </c>
      <c r="BO19" s="1019"/>
      <c r="BP19" s="1019"/>
      <c r="BQ19" s="1026"/>
    </row>
    <row r="20" spans="1:70" s="145" customFormat="1" ht="35.25" customHeight="1" thickBot="1">
      <c r="B20" s="150" t="s">
        <v>240</v>
      </c>
      <c r="C20" s="1049"/>
      <c r="D20" s="1049"/>
      <c r="E20" s="1050"/>
      <c r="F20" s="1046"/>
      <c r="G20" s="1047"/>
      <c r="H20" s="1047"/>
      <c r="I20" s="1047"/>
      <c r="J20" s="1046"/>
      <c r="K20" s="1046"/>
      <c r="L20" s="1046"/>
      <c r="M20" s="1046"/>
      <c r="N20" s="1051"/>
      <c r="O20" s="1051"/>
      <c r="P20" s="1051"/>
      <c r="Q20" s="1051"/>
      <c r="R20" s="1046"/>
      <c r="S20" s="1047"/>
      <c r="T20" s="1047"/>
      <c r="U20" s="1047"/>
      <c r="V20" s="1052"/>
      <c r="W20" s="1053"/>
      <c r="X20" s="1053"/>
      <c r="Y20" s="1054"/>
      <c r="Z20" s="1046"/>
      <c r="AA20" s="1046"/>
      <c r="AB20" s="1046"/>
      <c r="AC20" s="1046"/>
      <c r="AD20" s="1047"/>
      <c r="AE20" s="1047"/>
      <c r="AF20" s="1047"/>
      <c r="AG20" s="1047"/>
      <c r="AH20" s="1046"/>
      <c r="AI20" s="1046"/>
      <c r="AJ20" s="1046"/>
      <c r="AK20" s="1046"/>
      <c r="AL20" s="1046"/>
      <c r="AM20" s="1046"/>
      <c r="AN20" s="1046"/>
      <c r="AO20" s="1046"/>
      <c r="AP20" s="1046"/>
      <c r="AQ20" s="1046"/>
      <c r="AR20" s="1046"/>
      <c r="AS20" s="1046"/>
      <c r="AT20" s="1047"/>
      <c r="AU20" s="1047"/>
      <c r="AV20" s="1047"/>
      <c r="AW20" s="1047"/>
      <c r="AX20" s="1047"/>
      <c r="AY20" s="1047"/>
      <c r="AZ20" s="1047"/>
      <c r="BA20" s="1047"/>
      <c r="BB20" s="1047"/>
      <c r="BC20" s="1047"/>
      <c r="BD20" s="1047"/>
      <c r="BE20" s="1047"/>
      <c r="BF20" s="1048"/>
      <c r="BG20" s="1049"/>
      <c r="BH20" s="1049"/>
      <c r="BI20" s="1050"/>
      <c r="BJ20" s="1048"/>
      <c r="BK20" s="1049"/>
      <c r="BL20" s="1049"/>
      <c r="BM20" s="1050"/>
      <c r="BN20" s="1048"/>
      <c r="BO20" s="1049"/>
      <c r="BP20" s="1049"/>
      <c r="BQ20" s="1050"/>
    </row>
    <row r="21" spans="1:70" s="145" customFormat="1" ht="35.25" customHeight="1" thickBot="1">
      <c r="B21" s="150" t="s">
        <v>241</v>
      </c>
      <c r="C21" s="1049"/>
      <c r="D21" s="1049"/>
      <c r="E21" s="1050"/>
      <c r="F21" s="1046"/>
      <c r="G21" s="1047"/>
      <c r="H21" s="1047"/>
      <c r="I21" s="1047"/>
      <c r="J21" s="1046"/>
      <c r="K21" s="1046"/>
      <c r="L21" s="1046"/>
      <c r="M21" s="1046"/>
      <c r="N21" s="1046"/>
      <c r="O21" s="1046"/>
      <c r="P21" s="1046"/>
      <c r="Q21" s="1046"/>
      <c r="R21" s="1046"/>
      <c r="S21" s="1047"/>
      <c r="T21" s="1047"/>
      <c r="U21" s="1047"/>
      <c r="V21" s="1055"/>
      <c r="W21" s="1045"/>
      <c r="X21" s="1045"/>
      <c r="Y21" s="1056"/>
      <c r="Z21" s="1046"/>
      <c r="AA21" s="1046"/>
      <c r="AB21" s="1046"/>
      <c r="AC21" s="1046"/>
      <c r="AD21" s="1047"/>
      <c r="AE21" s="1047"/>
      <c r="AF21" s="1047"/>
      <c r="AG21" s="1047"/>
      <c r="AH21" s="1046"/>
      <c r="AI21" s="1046"/>
      <c r="AJ21" s="1046"/>
      <c r="AK21" s="1046"/>
      <c r="AL21" s="1046"/>
      <c r="AM21" s="1046"/>
      <c r="AN21" s="1046"/>
      <c r="AO21" s="1046"/>
      <c r="AP21" s="1046"/>
      <c r="AQ21" s="1046"/>
      <c r="AR21" s="1046"/>
      <c r="AS21" s="1046"/>
      <c r="AT21" s="1047"/>
      <c r="AU21" s="1047"/>
      <c r="AV21" s="1047"/>
      <c r="AW21" s="1047"/>
      <c r="AX21" s="1047"/>
      <c r="AY21" s="1047"/>
      <c r="AZ21" s="1047"/>
      <c r="BA21" s="1047"/>
      <c r="BB21" s="1047"/>
      <c r="BC21" s="1047"/>
      <c r="BD21" s="1047"/>
      <c r="BE21" s="1047"/>
      <c r="BF21" s="1048"/>
      <c r="BG21" s="1049"/>
      <c r="BH21" s="1049"/>
      <c r="BI21" s="1050"/>
      <c r="BJ21" s="1048"/>
      <c r="BK21" s="1049"/>
      <c r="BL21" s="1049"/>
      <c r="BM21" s="1050"/>
      <c r="BN21" s="1048"/>
      <c r="BO21" s="1049"/>
      <c r="BP21" s="1049"/>
      <c r="BQ21" s="1050"/>
    </row>
    <row r="22" spans="1:70" s="145" customFormat="1" ht="35.25" customHeight="1" thickBot="1">
      <c r="B22" s="150" t="s">
        <v>242</v>
      </c>
      <c r="C22" s="1049"/>
      <c r="D22" s="1049"/>
      <c r="E22" s="1050"/>
      <c r="F22" s="1046"/>
      <c r="G22" s="1047"/>
      <c r="H22" s="1047"/>
      <c r="I22" s="1047"/>
      <c r="J22" s="1046"/>
      <c r="K22" s="1046"/>
      <c r="L22" s="1046"/>
      <c r="M22" s="1046"/>
      <c r="N22" s="1046"/>
      <c r="O22" s="1046"/>
      <c r="P22" s="1046"/>
      <c r="Q22" s="1046"/>
      <c r="R22" s="1046"/>
      <c r="S22" s="1047"/>
      <c r="T22" s="1047"/>
      <c r="U22" s="1047"/>
      <c r="V22" s="1057"/>
      <c r="W22" s="1058"/>
      <c r="X22" s="1058"/>
      <c r="Y22" s="1059"/>
      <c r="Z22" s="1046"/>
      <c r="AA22" s="1046"/>
      <c r="AB22" s="1046"/>
      <c r="AC22" s="1046"/>
      <c r="AD22" s="1047"/>
      <c r="AE22" s="1047"/>
      <c r="AF22" s="1047"/>
      <c r="AG22" s="1047"/>
      <c r="AH22" s="1046"/>
      <c r="AI22" s="1046"/>
      <c r="AJ22" s="1046"/>
      <c r="AK22" s="1046"/>
      <c r="AL22" s="1046"/>
      <c r="AM22" s="1046"/>
      <c r="AN22" s="1046"/>
      <c r="AO22" s="1046"/>
      <c r="AP22" s="1046"/>
      <c r="AQ22" s="1046"/>
      <c r="AR22" s="1046"/>
      <c r="AS22" s="1046"/>
      <c r="AT22" s="1047"/>
      <c r="AU22" s="1047"/>
      <c r="AV22" s="1047"/>
      <c r="AW22" s="1047"/>
      <c r="AX22" s="1047"/>
      <c r="AY22" s="1047"/>
      <c r="AZ22" s="1047"/>
      <c r="BA22" s="1047"/>
      <c r="BB22" s="1047"/>
      <c r="BC22" s="1047"/>
      <c r="BD22" s="1047"/>
      <c r="BE22" s="1047"/>
      <c r="BF22" s="1048"/>
      <c r="BG22" s="1049"/>
      <c r="BH22" s="1049"/>
      <c r="BI22" s="1050"/>
      <c r="BJ22" s="1048"/>
      <c r="BK22" s="1049"/>
      <c r="BL22" s="1049"/>
      <c r="BM22" s="1050"/>
      <c r="BN22" s="1048"/>
      <c r="BO22" s="1049"/>
      <c r="BP22" s="1049"/>
      <c r="BQ22" s="1050"/>
    </row>
    <row r="23" spans="1:70" s="145" customFormat="1" ht="30.75" customHeight="1">
      <c r="B23" s="1041"/>
      <c r="C23" s="1041"/>
      <c r="D23" s="1041"/>
      <c r="E23" s="1041"/>
      <c r="F23" s="1045"/>
      <c r="G23" s="1041"/>
      <c r="H23" s="1041"/>
      <c r="I23" s="1041"/>
      <c r="J23" s="1045"/>
      <c r="K23" s="1045"/>
      <c r="L23" s="1045"/>
      <c r="M23" s="1045"/>
      <c r="N23" s="1045"/>
      <c r="O23" s="1045"/>
      <c r="P23" s="1045"/>
      <c r="Q23" s="1045"/>
      <c r="R23" s="1045"/>
      <c r="S23" s="1041"/>
      <c r="T23" s="1041"/>
      <c r="U23" s="1041"/>
      <c r="V23" s="1045"/>
      <c r="W23" s="1045"/>
      <c r="X23" s="1045"/>
      <c r="Y23" s="1045"/>
      <c r="Z23" s="1041"/>
      <c r="AA23" s="1041"/>
      <c r="AB23" s="1041"/>
      <c r="AC23" s="1041"/>
      <c r="AD23" s="1045"/>
      <c r="AE23" s="1045"/>
      <c r="AF23" s="1045"/>
      <c r="AG23" s="1045"/>
      <c r="AH23" s="1045"/>
      <c r="AI23" s="1045"/>
      <c r="AJ23" s="1045"/>
      <c r="AK23" s="1045"/>
      <c r="AL23" s="1045"/>
      <c r="AM23" s="1045"/>
      <c r="AN23" s="1045"/>
      <c r="AO23" s="1045"/>
      <c r="AP23" s="1045"/>
      <c r="AQ23" s="1045"/>
      <c r="AR23" s="1045"/>
      <c r="AS23" s="1045"/>
      <c r="AT23" s="1041"/>
      <c r="AU23" s="1041"/>
      <c r="AV23" s="1041"/>
      <c r="AW23" s="1041"/>
      <c r="AX23" s="1041"/>
      <c r="AY23" s="1041"/>
      <c r="AZ23" s="1041"/>
      <c r="BA23" s="1041"/>
      <c r="BB23" s="151"/>
      <c r="BC23" s="151"/>
      <c r="BD23" s="151"/>
      <c r="BE23" s="151"/>
      <c r="BF23" s="1041"/>
      <c r="BG23" s="1041"/>
      <c r="BH23" s="1041"/>
      <c r="BI23" s="1041"/>
      <c r="BJ23" s="1041"/>
      <c r="BK23" s="1041"/>
      <c r="BL23" s="1041"/>
      <c r="BM23" s="1041"/>
      <c r="BN23" s="1042"/>
      <c r="BO23" s="1043"/>
      <c r="BP23" s="1043"/>
      <c r="BQ23" s="1044"/>
      <c r="BR23" s="144"/>
    </row>
    <row r="24" spans="1:70" s="141" customFormat="1" ht="30.75" customHeight="1" thickBot="1">
      <c r="B24" s="1012" t="s">
        <v>243</v>
      </c>
      <c r="C24" s="1012"/>
      <c r="D24" s="1012"/>
      <c r="E24" s="1012"/>
      <c r="F24" s="1012"/>
      <c r="G24" s="1012"/>
      <c r="H24" s="1012"/>
      <c r="I24" s="1012"/>
      <c r="J24" s="1012"/>
      <c r="K24" s="1012"/>
      <c r="L24" s="1012"/>
      <c r="M24" s="1012"/>
      <c r="N24" s="1012"/>
      <c r="O24" s="1012"/>
      <c r="P24" s="1012"/>
      <c r="Q24" s="1012"/>
      <c r="R24" s="1012"/>
      <c r="S24" s="1012"/>
      <c r="T24" s="1012"/>
      <c r="U24" s="1012"/>
      <c r="V24" s="1012"/>
      <c r="W24" s="1012"/>
      <c r="X24" s="1012"/>
      <c r="Y24" s="1012"/>
      <c r="Z24" s="1012"/>
      <c r="AA24" s="1012"/>
      <c r="AB24" s="1012"/>
      <c r="AC24" s="1012"/>
      <c r="AD24" s="1012"/>
      <c r="AE24" s="1012"/>
      <c r="AF24" s="1012"/>
      <c r="AG24" s="1012"/>
      <c r="AH24" s="1012"/>
      <c r="AI24" s="1012"/>
      <c r="AJ24" s="1012"/>
      <c r="AK24" s="1012"/>
      <c r="AL24" s="1012"/>
      <c r="AM24" s="1012"/>
      <c r="AN24" s="1012"/>
      <c r="AO24" s="1012"/>
      <c r="AP24" s="1012"/>
      <c r="AQ24" s="1012"/>
      <c r="AR24" s="1012"/>
      <c r="AS24" s="1012"/>
      <c r="AT24" s="1012"/>
      <c r="AU24" s="1012"/>
      <c r="AV24" s="1012"/>
      <c r="AW24" s="1012"/>
      <c r="AX24" s="1012"/>
      <c r="AY24" s="1012"/>
      <c r="AZ24" s="1012"/>
      <c r="BA24" s="1012"/>
      <c r="BB24" s="1012"/>
      <c r="BC24" s="1012"/>
      <c r="BD24" s="1012"/>
      <c r="BE24" s="1012"/>
      <c r="BF24" s="1012"/>
      <c r="BG24" s="1012"/>
      <c r="BH24" s="1012"/>
      <c r="BI24" s="1012"/>
      <c r="BJ24" s="1012"/>
      <c r="BK24" s="1012"/>
      <c r="BL24" s="1012"/>
      <c r="BM24" s="1012"/>
      <c r="BN24" s="152"/>
      <c r="BO24" s="152"/>
      <c r="BP24" s="152"/>
      <c r="BQ24" s="152"/>
      <c r="BR24" s="143"/>
    </row>
    <row r="25" spans="1:70" s="141" customFormat="1" ht="96" customHeight="1" thickTop="1" thickBot="1">
      <c r="B25" s="1025" t="s">
        <v>244</v>
      </c>
      <c r="C25" s="1004"/>
      <c r="D25" s="1004"/>
      <c r="E25" s="1004"/>
      <c r="F25" s="1004"/>
      <c r="G25" s="1004"/>
      <c r="H25" s="1004"/>
      <c r="I25" s="1004"/>
      <c r="J25" s="1004"/>
      <c r="K25" s="1004"/>
      <c r="L25" s="1004"/>
      <c r="M25" s="1025" t="s">
        <v>245</v>
      </c>
      <c r="N25" s="1025"/>
      <c r="O25" s="1025"/>
      <c r="P25" s="1025"/>
      <c r="Q25" s="1025"/>
      <c r="R25" s="1025"/>
      <c r="S25" s="1025"/>
      <c r="T25" s="1025" t="s">
        <v>246</v>
      </c>
      <c r="U25" s="1025"/>
      <c r="V25" s="1025"/>
      <c r="W25" s="1025"/>
      <c r="X25" s="1025"/>
      <c r="Y25" s="1025"/>
      <c r="Z25" s="1025"/>
      <c r="AA25" s="1025" t="s">
        <v>247</v>
      </c>
      <c r="AB25" s="1004"/>
      <c r="AC25" s="1004"/>
      <c r="AD25" s="1004"/>
      <c r="AE25" s="1004"/>
      <c r="AF25" s="1004"/>
      <c r="AG25" s="1004"/>
      <c r="AH25" s="1004"/>
      <c r="AI25" s="1004"/>
      <c r="AJ25" s="1004"/>
      <c r="AK25" s="1040"/>
      <c r="AL25" s="1021" t="s">
        <v>248</v>
      </c>
      <c r="AM25" s="1022"/>
      <c r="AN25" s="1022"/>
      <c r="AO25" s="1022"/>
      <c r="AP25" s="1022"/>
      <c r="AQ25" s="1022"/>
      <c r="AR25" s="1022"/>
      <c r="AS25" s="1022"/>
      <c r="AT25" s="1022"/>
      <c r="AU25" s="1022"/>
      <c r="AV25" s="1023"/>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34" t="s">
        <v>249</v>
      </c>
      <c r="C26" s="1035"/>
      <c r="D26" s="1036">
        <f>N20</f>
        <v>0</v>
      </c>
      <c r="E26" s="1036"/>
      <c r="F26" s="1036"/>
      <c r="G26" s="1036"/>
      <c r="H26" s="1036"/>
      <c r="I26" s="1036"/>
      <c r="J26" s="1036"/>
      <c r="K26" s="1008" t="s">
        <v>148</v>
      </c>
      <c r="L26" s="1004"/>
      <c r="M26" s="1037">
        <f>J20</f>
        <v>0</v>
      </c>
      <c r="N26" s="1038"/>
      <c r="O26" s="1038"/>
      <c r="P26" s="1038"/>
      <c r="Q26" s="1038"/>
      <c r="R26" s="1038"/>
      <c r="S26" s="153" t="s">
        <v>250</v>
      </c>
      <c r="T26" s="1025" t="s">
        <v>251</v>
      </c>
      <c r="U26" s="1025"/>
      <c r="V26" s="1025"/>
      <c r="W26" s="1025"/>
      <c r="X26" s="1025"/>
      <c r="Y26" s="1025"/>
      <c r="Z26" s="1025"/>
      <c r="AA26" s="1005">
        <f>M26*17500</f>
        <v>0</v>
      </c>
      <c r="AB26" s="1006"/>
      <c r="AC26" s="1006"/>
      <c r="AD26" s="1006"/>
      <c r="AE26" s="1006"/>
      <c r="AF26" s="1006"/>
      <c r="AG26" s="1006"/>
      <c r="AH26" s="1006"/>
      <c r="AI26" s="1006"/>
      <c r="AJ26" s="1007" t="s">
        <v>148</v>
      </c>
      <c r="AK26" s="1007"/>
      <c r="AL26" s="1039">
        <f>ROUNDDOWN(MIN(D26,AA26),-3)</f>
        <v>0</v>
      </c>
      <c r="AM26" s="1006"/>
      <c r="AN26" s="1006"/>
      <c r="AO26" s="1006"/>
      <c r="AP26" s="1006"/>
      <c r="AQ26" s="1006"/>
      <c r="AR26" s="1006"/>
      <c r="AS26" s="1006"/>
      <c r="AT26" s="1006"/>
      <c r="AU26" s="1007" t="s">
        <v>148</v>
      </c>
      <c r="AV26" s="1007"/>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34" t="s">
        <v>252</v>
      </c>
      <c r="C27" s="1035"/>
      <c r="D27" s="1036">
        <f>N21</f>
        <v>0</v>
      </c>
      <c r="E27" s="1036"/>
      <c r="F27" s="1036"/>
      <c r="G27" s="1036"/>
      <c r="H27" s="1036"/>
      <c r="I27" s="1036"/>
      <c r="J27" s="1036"/>
      <c r="K27" s="1008" t="s">
        <v>148</v>
      </c>
      <c r="L27" s="1004"/>
      <c r="M27" s="1037">
        <f>J21</f>
        <v>0</v>
      </c>
      <c r="N27" s="1038"/>
      <c r="O27" s="1038"/>
      <c r="P27" s="1038"/>
      <c r="Q27" s="1038"/>
      <c r="R27" s="1038"/>
      <c r="S27" s="153" t="s">
        <v>250</v>
      </c>
      <c r="T27" s="1025" t="s">
        <v>251</v>
      </c>
      <c r="U27" s="1025"/>
      <c r="V27" s="1025"/>
      <c r="W27" s="1025"/>
      <c r="X27" s="1025"/>
      <c r="Y27" s="1025"/>
      <c r="Z27" s="1025"/>
      <c r="AA27" s="1005">
        <f>M27*17500</f>
        <v>0</v>
      </c>
      <c r="AB27" s="1006"/>
      <c r="AC27" s="1006"/>
      <c r="AD27" s="1006"/>
      <c r="AE27" s="1006"/>
      <c r="AF27" s="1006"/>
      <c r="AG27" s="1006"/>
      <c r="AH27" s="1006"/>
      <c r="AI27" s="1006"/>
      <c r="AJ27" s="1007" t="s">
        <v>148</v>
      </c>
      <c r="AK27" s="1007"/>
      <c r="AL27" s="1039">
        <f>ROUNDDOWN(MIN(D27,AA27),-3)</f>
        <v>0</v>
      </c>
      <c r="AM27" s="1006"/>
      <c r="AN27" s="1006"/>
      <c r="AO27" s="1006"/>
      <c r="AP27" s="1006"/>
      <c r="AQ27" s="1006"/>
      <c r="AR27" s="1006"/>
      <c r="AS27" s="1006"/>
      <c r="AT27" s="1006"/>
      <c r="AU27" s="1007" t="s">
        <v>148</v>
      </c>
      <c r="AV27" s="1007"/>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34" t="s">
        <v>253</v>
      </c>
      <c r="C28" s="1035"/>
      <c r="D28" s="1036">
        <f>N22</f>
        <v>0</v>
      </c>
      <c r="E28" s="1036"/>
      <c r="F28" s="1036"/>
      <c r="G28" s="1036"/>
      <c r="H28" s="1036"/>
      <c r="I28" s="1036"/>
      <c r="J28" s="1036"/>
      <c r="K28" s="1008" t="s">
        <v>148</v>
      </c>
      <c r="L28" s="1004"/>
      <c r="M28" s="1037">
        <f>J22</f>
        <v>0</v>
      </c>
      <c r="N28" s="1038"/>
      <c r="O28" s="1038"/>
      <c r="P28" s="1038"/>
      <c r="Q28" s="1038"/>
      <c r="R28" s="1038"/>
      <c r="S28" s="153" t="s">
        <v>250</v>
      </c>
      <c r="T28" s="1025" t="s">
        <v>251</v>
      </c>
      <c r="U28" s="1025"/>
      <c r="V28" s="1025"/>
      <c r="W28" s="1025"/>
      <c r="X28" s="1025"/>
      <c r="Y28" s="1025"/>
      <c r="Z28" s="1025"/>
      <c r="AA28" s="1005">
        <f>M28*17500</f>
        <v>0</v>
      </c>
      <c r="AB28" s="1006"/>
      <c r="AC28" s="1006"/>
      <c r="AD28" s="1006"/>
      <c r="AE28" s="1006"/>
      <c r="AF28" s="1006"/>
      <c r="AG28" s="1006"/>
      <c r="AH28" s="1006"/>
      <c r="AI28" s="1006"/>
      <c r="AJ28" s="1007" t="s">
        <v>148</v>
      </c>
      <c r="AK28" s="1007"/>
      <c r="AL28" s="987">
        <f>ROUNDDOWN(MIN(D28,AA28),-3)</f>
        <v>0</v>
      </c>
      <c r="AM28" s="988"/>
      <c r="AN28" s="988"/>
      <c r="AO28" s="988"/>
      <c r="AP28" s="988"/>
      <c r="AQ28" s="988"/>
      <c r="AR28" s="988"/>
      <c r="AS28" s="988"/>
      <c r="AT28" s="988"/>
      <c r="AU28" s="989" t="s">
        <v>148</v>
      </c>
      <c r="AV28" s="990"/>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12" t="s">
        <v>254</v>
      </c>
      <c r="C30" s="1012"/>
      <c r="D30" s="1012"/>
      <c r="E30" s="1012"/>
      <c r="F30" s="1012"/>
      <c r="G30" s="1012"/>
      <c r="H30" s="1012"/>
      <c r="I30" s="1012"/>
      <c r="J30" s="1012"/>
      <c r="K30" s="1012"/>
      <c r="L30" s="1012"/>
      <c r="M30" s="1012"/>
      <c r="N30" s="1012"/>
      <c r="O30" s="1012"/>
      <c r="P30" s="1012"/>
      <c r="Q30" s="1012"/>
      <c r="R30" s="1012"/>
      <c r="S30" s="1012"/>
      <c r="T30" s="1012"/>
      <c r="U30" s="1012"/>
      <c r="V30" s="1012"/>
      <c r="W30" s="1012"/>
      <c r="X30" s="1012"/>
      <c r="Y30" s="1012"/>
      <c r="Z30" s="1012"/>
      <c r="AA30" s="1012"/>
      <c r="AB30" s="1012"/>
      <c r="AC30" s="1012"/>
      <c r="AD30" s="1012"/>
      <c r="AE30" s="1012"/>
      <c r="AF30" s="1012"/>
      <c r="AG30" s="1012"/>
      <c r="AH30" s="1012"/>
      <c r="AI30" s="1012"/>
      <c r="AJ30" s="1012"/>
      <c r="AK30" s="1012"/>
      <c r="AL30" s="1012"/>
      <c r="AM30" s="1012"/>
      <c r="AN30" s="1012"/>
      <c r="AO30" s="1012"/>
      <c r="AP30" s="1012"/>
      <c r="AQ30" s="1012"/>
      <c r="AR30" s="1012"/>
      <c r="AS30" s="1012"/>
      <c r="AT30" s="1012"/>
      <c r="AU30" s="1012"/>
      <c r="AV30" s="1012"/>
      <c r="AW30" s="1012"/>
      <c r="AX30" s="1012"/>
      <c r="AY30" s="1012"/>
      <c r="AZ30" s="1012"/>
      <c r="BA30" s="1012"/>
      <c r="BB30" s="1012"/>
      <c r="BC30" s="1012"/>
      <c r="BD30" s="1012"/>
      <c r="BE30" s="1012"/>
      <c r="BF30" s="1012"/>
      <c r="BG30" s="1012"/>
      <c r="BH30" s="1012"/>
      <c r="BI30" s="1012"/>
      <c r="BJ30" s="1012"/>
      <c r="BK30" s="1012"/>
      <c r="BL30" s="1012"/>
      <c r="BM30" s="1012"/>
    </row>
    <row r="31" spans="1:70" s="141" customFormat="1" ht="96" customHeight="1" thickBot="1">
      <c r="B31" s="1018" t="s">
        <v>161</v>
      </c>
      <c r="C31" s="1019"/>
      <c r="D31" s="1019"/>
      <c r="E31" s="1019"/>
      <c r="F31" s="1019"/>
      <c r="G31" s="1019"/>
      <c r="H31" s="1019"/>
      <c r="I31" s="1026"/>
      <c r="J31" s="1033" t="s">
        <v>227</v>
      </c>
      <c r="K31" s="1033"/>
      <c r="L31" s="1033"/>
      <c r="M31" s="1033"/>
      <c r="N31" s="1025" t="s">
        <v>165</v>
      </c>
      <c r="O31" s="1025"/>
      <c r="P31" s="1025"/>
      <c r="Q31" s="1025"/>
      <c r="R31" s="1015" t="s">
        <v>228</v>
      </c>
      <c r="S31" s="1016"/>
      <c r="T31" s="1016"/>
      <c r="U31" s="1017"/>
      <c r="V31" s="1025" t="s">
        <v>167</v>
      </c>
      <c r="W31" s="1025"/>
      <c r="X31" s="1025"/>
      <c r="Y31" s="1025"/>
      <c r="Z31" s="1013" t="s">
        <v>229</v>
      </c>
      <c r="AA31" s="1013"/>
      <c r="AB31" s="1013"/>
      <c r="AC31" s="1013"/>
      <c r="AD31" s="1025" t="s">
        <v>230</v>
      </c>
      <c r="AE31" s="1025"/>
      <c r="AF31" s="1025"/>
      <c r="AG31" s="1025"/>
      <c r="AH31" s="1004" t="s">
        <v>231</v>
      </c>
      <c r="AI31" s="1004"/>
      <c r="AJ31" s="1004"/>
      <c r="AK31" s="1004"/>
      <c r="AL31" s="1025" t="s">
        <v>171</v>
      </c>
      <c r="AM31" s="1025"/>
      <c r="AN31" s="1025"/>
      <c r="AO31" s="1025"/>
      <c r="AP31" s="1025" t="s">
        <v>232</v>
      </c>
      <c r="AQ31" s="1025"/>
      <c r="AR31" s="1025"/>
      <c r="AS31" s="1025"/>
      <c r="AT31" s="1018" t="s">
        <v>255</v>
      </c>
      <c r="AU31" s="1019"/>
      <c r="AV31" s="1019"/>
      <c r="AW31" s="1026"/>
      <c r="AX31" s="1025" t="s">
        <v>174</v>
      </c>
      <c r="AY31" s="1025"/>
      <c r="AZ31" s="1025"/>
      <c r="BA31" s="1025"/>
      <c r="BB31" s="1025" t="s">
        <v>256</v>
      </c>
      <c r="BC31" s="1025"/>
      <c r="BD31" s="1025"/>
      <c r="BE31" s="1025"/>
      <c r="BF31" s="1027"/>
      <c r="BG31" s="1027"/>
      <c r="BH31" s="1027"/>
      <c r="BI31" s="1027"/>
      <c r="BJ31" s="1027"/>
      <c r="BK31" s="1027"/>
      <c r="BL31" s="1027"/>
      <c r="BM31" s="1027"/>
    </row>
    <row r="32" spans="1:70" s="141" customFormat="1" ht="129" customHeight="1" thickBot="1">
      <c r="B32" s="1018"/>
      <c r="C32" s="1019"/>
      <c r="D32" s="1019"/>
      <c r="E32" s="1019"/>
      <c r="F32" s="1019"/>
      <c r="G32" s="1019"/>
      <c r="H32" s="1019"/>
      <c r="I32" s="1026"/>
      <c r="J32" s="1031" t="s">
        <v>236</v>
      </c>
      <c r="K32" s="1032"/>
      <c r="L32" s="1032"/>
      <c r="M32" s="1032"/>
      <c r="N32" s="1031" t="s">
        <v>144</v>
      </c>
      <c r="O32" s="1031"/>
      <c r="P32" s="1031"/>
      <c r="Q32" s="1031"/>
      <c r="R32" s="1032" t="s">
        <v>185</v>
      </c>
      <c r="S32" s="1032"/>
      <c r="T32" s="1032"/>
      <c r="U32" s="1032"/>
      <c r="V32" s="1025" t="s">
        <v>186</v>
      </c>
      <c r="W32" s="1025"/>
      <c r="X32" s="1025"/>
      <c r="Y32" s="1025"/>
      <c r="Z32" s="1031" t="s">
        <v>238</v>
      </c>
      <c r="AA32" s="1031"/>
      <c r="AB32" s="1031"/>
      <c r="AC32" s="1031"/>
      <c r="AD32" s="1031" t="s">
        <v>144</v>
      </c>
      <c r="AE32" s="1031"/>
      <c r="AF32" s="1031"/>
      <c r="AG32" s="1031"/>
      <c r="AH32" s="1028" t="s">
        <v>188</v>
      </c>
      <c r="AI32" s="1029"/>
      <c r="AJ32" s="1029"/>
      <c r="AK32" s="1030"/>
      <c r="AL32" s="1028" t="s">
        <v>239</v>
      </c>
      <c r="AM32" s="1029"/>
      <c r="AN32" s="1029"/>
      <c r="AO32" s="1030"/>
      <c r="AP32" s="1004" t="s">
        <v>190</v>
      </c>
      <c r="AQ32" s="1004"/>
      <c r="AR32" s="1004"/>
      <c r="AS32" s="1004"/>
      <c r="AT32" s="1025" t="s">
        <v>191</v>
      </c>
      <c r="AU32" s="1004"/>
      <c r="AV32" s="1004"/>
      <c r="AW32" s="1004"/>
      <c r="AX32" s="1025" t="s">
        <v>191</v>
      </c>
      <c r="AY32" s="1004"/>
      <c r="AZ32" s="1004"/>
      <c r="BA32" s="1004"/>
      <c r="BB32" s="1025" t="s">
        <v>191</v>
      </c>
      <c r="BC32" s="1004"/>
      <c r="BD32" s="1004"/>
      <c r="BE32" s="1004"/>
      <c r="BF32" s="1027"/>
      <c r="BG32" s="981"/>
      <c r="BH32" s="981"/>
      <c r="BI32" s="981"/>
      <c r="BJ32" s="1027"/>
      <c r="BK32" s="981"/>
      <c r="BL32" s="981"/>
      <c r="BM32" s="981"/>
    </row>
    <row r="33" spans="2:65" s="141" customFormat="1" ht="35.25" customHeight="1" thickBot="1">
      <c r="B33" s="1018" t="s">
        <v>257</v>
      </c>
      <c r="C33" s="1019"/>
      <c r="D33" s="1019"/>
      <c r="E33" s="1019"/>
      <c r="F33" s="1019"/>
      <c r="G33" s="1019"/>
      <c r="H33" s="1019"/>
      <c r="I33" s="1026"/>
      <c r="J33" s="1025"/>
      <c r="K33" s="1004"/>
      <c r="L33" s="1004"/>
      <c r="M33" s="1004"/>
      <c r="N33" s="1025"/>
      <c r="O33" s="1025"/>
      <c r="P33" s="1025"/>
      <c r="Q33" s="1025"/>
      <c r="R33" s="1004"/>
      <c r="S33" s="1004"/>
      <c r="T33" s="1004"/>
      <c r="U33" s="1004"/>
      <c r="V33" s="1025"/>
      <c r="W33" s="1025"/>
      <c r="X33" s="1025"/>
      <c r="Y33" s="1025"/>
      <c r="Z33" s="1025"/>
      <c r="AA33" s="1025"/>
      <c r="AB33" s="1025"/>
      <c r="AC33" s="1025"/>
      <c r="AD33" s="1025"/>
      <c r="AE33" s="1025"/>
      <c r="AF33" s="1025"/>
      <c r="AG33" s="1025"/>
      <c r="AH33" s="1004"/>
      <c r="AI33" s="1004"/>
      <c r="AJ33" s="1004"/>
      <c r="AK33" s="1004"/>
      <c r="AL33" s="1004"/>
      <c r="AM33" s="1004"/>
      <c r="AN33" s="1004"/>
      <c r="AO33" s="1004"/>
      <c r="AP33" s="1004"/>
      <c r="AQ33" s="1004"/>
      <c r="AR33" s="1004"/>
      <c r="AS33" s="1004"/>
      <c r="AT33" s="1004"/>
      <c r="AU33" s="1004"/>
      <c r="AV33" s="1004"/>
      <c r="AW33" s="1004"/>
      <c r="AX33" s="1004"/>
      <c r="AY33" s="1004"/>
      <c r="AZ33" s="1004"/>
      <c r="BA33" s="1004"/>
      <c r="BB33" s="1004"/>
      <c r="BC33" s="1004"/>
      <c r="BD33" s="1004"/>
      <c r="BE33" s="1004"/>
      <c r="BF33" s="981"/>
      <c r="BG33" s="981"/>
      <c r="BH33" s="981"/>
      <c r="BI33" s="981"/>
      <c r="BJ33" s="981"/>
      <c r="BK33" s="981"/>
      <c r="BL33" s="981"/>
      <c r="BM33" s="981"/>
    </row>
    <row r="34" spans="2:65" s="141" customFormat="1" ht="35.25" customHeight="1" thickBot="1">
      <c r="B34" s="1018" t="s">
        <v>258</v>
      </c>
      <c r="C34" s="1019"/>
      <c r="D34" s="1019"/>
      <c r="E34" s="1019"/>
      <c r="F34" s="1019"/>
      <c r="G34" s="1019"/>
      <c r="H34" s="1019"/>
      <c r="I34" s="1026"/>
      <c r="J34" s="1025"/>
      <c r="K34" s="1004"/>
      <c r="L34" s="1004"/>
      <c r="M34" s="1004"/>
      <c r="N34" s="1025"/>
      <c r="O34" s="1025"/>
      <c r="P34" s="1025"/>
      <c r="Q34" s="1025"/>
      <c r="R34" s="1004"/>
      <c r="S34" s="1004"/>
      <c r="T34" s="1004"/>
      <c r="U34" s="1004"/>
      <c r="V34" s="1025"/>
      <c r="W34" s="1025"/>
      <c r="X34" s="1025"/>
      <c r="Y34" s="1025"/>
      <c r="Z34" s="1025"/>
      <c r="AA34" s="1025"/>
      <c r="AB34" s="1025"/>
      <c r="AC34" s="1025"/>
      <c r="AD34" s="1025"/>
      <c r="AE34" s="1025"/>
      <c r="AF34" s="1025"/>
      <c r="AG34" s="1025"/>
      <c r="AH34" s="1004"/>
      <c r="AI34" s="1004"/>
      <c r="AJ34" s="1004"/>
      <c r="AK34" s="1004"/>
      <c r="AL34" s="1004"/>
      <c r="AM34" s="1004"/>
      <c r="AN34" s="1004"/>
      <c r="AO34" s="1004"/>
      <c r="AP34" s="1004"/>
      <c r="AQ34" s="1004"/>
      <c r="AR34" s="1004"/>
      <c r="AS34" s="1004"/>
      <c r="AT34" s="1004"/>
      <c r="AU34" s="1004"/>
      <c r="AV34" s="1004"/>
      <c r="AW34" s="1004"/>
      <c r="AX34" s="1004"/>
      <c r="AY34" s="1004"/>
      <c r="AZ34" s="1004"/>
      <c r="BA34" s="1004"/>
      <c r="BB34" s="1004"/>
      <c r="BC34" s="1004"/>
      <c r="BD34" s="1004"/>
      <c r="BE34" s="1004"/>
      <c r="BF34" s="981"/>
      <c r="BG34" s="981"/>
      <c r="BH34" s="981"/>
      <c r="BI34" s="981"/>
      <c r="BJ34" s="981"/>
      <c r="BK34" s="981"/>
      <c r="BL34" s="981"/>
      <c r="BM34" s="981"/>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12" t="s">
        <v>259</v>
      </c>
      <c r="C36" s="1012"/>
      <c r="D36" s="1012"/>
      <c r="E36" s="1012"/>
      <c r="F36" s="1012"/>
      <c r="G36" s="1012"/>
      <c r="H36" s="1012"/>
      <c r="I36" s="1012"/>
      <c r="J36" s="1012"/>
      <c r="K36" s="1012"/>
      <c r="L36" s="1012"/>
      <c r="M36" s="1012"/>
      <c r="N36" s="1012"/>
      <c r="O36" s="1012"/>
      <c r="P36" s="1012"/>
      <c r="Q36" s="1012"/>
      <c r="R36" s="1012"/>
      <c r="S36" s="1012"/>
      <c r="T36" s="1012"/>
      <c r="U36" s="1012"/>
      <c r="V36" s="1012"/>
      <c r="W36" s="1012"/>
      <c r="X36" s="1012"/>
      <c r="Y36" s="1012"/>
      <c r="Z36" s="1012"/>
      <c r="AA36" s="1012"/>
      <c r="AB36" s="1012"/>
      <c r="AC36" s="1012"/>
      <c r="AD36" s="1012"/>
      <c r="AE36" s="1012"/>
      <c r="AF36" s="1012"/>
      <c r="AG36" s="1012"/>
      <c r="AH36" s="1012"/>
      <c r="AI36" s="1012"/>
      <c r="AJ36" s="1012"/>
      <c r="AK36" s="1012"/>
      <c r="AL36" s="1012"/>
      <c r="AM36" s="1012"/>
      <c r="AN36" s="1012"/>
      <c r="AO36" s="1012"/>
      <c r="AP36" s="1012"/>
      <c r="AQ36" s="1012"/>
      <c r="AR36" s="1012"/>
      <c r="AS36" s="1012"/>
      <c r="AT36" s="1012"/>
      <c r="AU36" s="1012"/>
      <c r="AV36" s="1012"/>
      <c r="AW36" s="1012"/>
      <c r="AX36" s="1012"/>
      <c r="AY36" s="1012"/>
      <c r="AZ36" s="1012"/>
      <c r="BA36" s="1012"/>
      <c r="BB36" s="1012"/>
      <c r="BC36" s="1012"/>
      <c r="BD36" s="1012"/>
      <c r="BE36" s="1012"/>
      <c r="BF36" s="1012"/>
      <c r="BG36" s="1012"/>
      <c r="BH36" s="1012"/>
      <c r="BI36" s="1012"/>
      <c r="BJ36" s="1012"/>
      <c r="BK36" s="1012"/>
      <c r="BL36" s="1012"/>
      <c r="BM36" s="1012"/>
    </row>
    <row r="37" spans="2:65" s="141" customFormat="1" ht="96" customHeight="1" thickTop="1" thickBot="1">
      <c r="B37" s="1004"/>
      <c r="C37" s="1004"/>
      <c r="D37" s="1004"/>
      <c r="E37" s="1004"/>
      <c r="F37" s="1004"/>
      <c r="G37" s="1004"/>
      <c r="H37" s="1004"/>
      <c r="I37" s="1004"/>
      <c r="J37" s="1004"/>
      <c r="K37" s="1004"/>
      <c r="L37" s="1004"/>
      <c r="M37" s="1004"/>
      <c r="N37" s="1004"/>
      <c r="O37" s="1013" t="s">
        <v>260</v>
      </c>
      <c r="P37" s="1014"/>
      <c r="Q37" s="1014"/>
      <c r="R37" s="1014"/>
      <c r="S37" s="1014"/>
      <c r="T37" s="1014"/>
      <c r="U37" s="1014"/>
      <c r="V37" s="1015" t="s">
        <v>261</v>
      </c>
      <c r="W37" s="1016"/>
      <c r="X37" s="1017"/>
      <c r="Y37" s="1018" t="s">
        <v>262</v>
      </c>
      <c r="Z37" s="1019"/>
      <c r="AA37" s="1019"/>
      <c r="AB37" s="1019"/>
      <c r="AC37" s="1019"/>
      <c r="AD37" s="1019"/>
      <c r="AE37" s="1020"/>
      <c r="AF37" s="1021" t="s">
        <v>263</v>
      </c>
      <c r="AG37" s="1022"/>
      <c r="AH37" s="1022"/>
      <c r="AI37" s="1022"/>
      <c r="AJ37" s="1022"/>
      <c r="AK37" s="1022"/>
      <c r="AL37" s="1023"/>
      <c r="AM37" s="1024"/>
      <c r="AN37" s="981"/>
      <c r="AO37" s="981"/>
      <c r="AP37" s="981"/>
      <c r="AQ37" s="981"/>
      <c r="AR37" s="981"/>
      <c r="AS37" s="981"/>
      <c r="AT37" s="143"/>
    </row>
    <row r="38" spans="2:65" s="141" customFormat="1" ht="35.25" customHeight="1" thickBot="1">
      <c r="B38" s="1004" t="s">
        <v>264</v>
      </c>
      <c r="C38" s="1004"/>
      <c r="D38" s="1004"/>
      <c r="E38" s="1004"/>
      <c r="F38" s="1004"/>
      <c r="G38" s="1004"/>
      <c r="H38" s="1004"/>
      <c r="I38" s="1004"/>
      <c r="J38" s="1004"/>
      <c r="K38" s="1004"/>
      <c r="L38" s="1004"/>
      <c r="M38" s="1004"/>
      <c r="N38" s="1004"/>
      <c r="O38" s="1005">
        <v>0</v>
      </c>
      <c r="P38" s="1006"/>
      <c r="Q38" s="1006"/>
      <c r="R38" s="1006"/>
      <c r="S38" s="1006"/>
      <c r="T38" s="1007" t="s">
        <v>148</v>
      </c>
      <c r="U38" s="1008"/>
      <c r="V38" s="1009"/>
      <c r="W38" s="1010"/>
      <c r="X38" s="1011"/>
      <c r="Y38" s="163"/>
      <c r="Z38" s="1006">
        <v>1030000</v>
      </c>
      <c r="AA38" s="1006"/>
      <c r="AB38" s="1006"/>
      <c r="AC38" s="1006"/>
      <c r="AD38" s="1007" t="s">
        <v>148</v>
      </c>
      <c r="AE38" s="1008"/>
      <c r="AF38" s="987">
        <f>ROUNDDOWN(MIN(O38,Y38),-3)</f>
        <v>0</v>
      </c>
      <c r="AG38" s="988"/>
      <c r="AH38" s="988"/>
      <c r="AI38" s="988"/>
      <c r="AJ38" s="988"/>
      <c r="AK38" s="989" t="s">
        <v>148</v>
      </c>
      <c r="AL38" s="990"/>
      <c r="AM38" s="981"/>
      <c r="AN38" s="981"/>
      <c r="AO38" s="981"/>
      <c r="AP38" s="981"/>
      <c r="AQ38" s="981"/>
      <c r="AR38" s="981"/>
      <c r="AS38" s="981"/>
      <c r="AT38" s="164"/>
      <c r="AU38" s="164"/>
      <c r="AV38" s="164"/>
    </row>
    <row r="39" spans="2:65" s="141" customFormat="1" ht="65.25" customHeight="1" thickTop="1">
      <c r="B39" s="991" t="s">
        <v>265</v>
      </c>
      <c r="C39" s="989"/>
      <c r="D39" s="989"/>
      <c r="E39" s="989"/>
      <c r="F39" s="989"/>
      <c r="G39" s="989"/>
      <c r="H39" s="989"/>
      <c r="I39" s="989"/>
      <c r="J39" s="989"/>
      <c r="K39" s="989"/>
      <c r="L39" s="989"/>
      <c r="M39" s="989"/>
      <c r="N39" s="989"/>
      <c r="O39" s="994">
        <v>0</v>
      </c>
      <c r="P39" s="988"/>
      <c r="Q39" s="988"/>
      <c r="R39" s="988"/>
      <c r="S39" s="988"/>
      <c r="T39" s="989" t="s">
        <v>148</v>
      </c>
      <c r="U39" s="997"/>
      <c r="V39" s="999" t="s">
        <v>143</v>
      </c>
      <c r="W39" s="989"/>
      <c r="X39" s="997"/>
      <c r="Y39" s="165"/>
      <c r="Z39" s="988">
        <v>310000</v>
      </c>
      <c r="AA39" s="988"/>
      <c r="AB39" s="988"/>
      <c r="AC39" s="988"/>
      <c r="AD39" s="989" t="s">
        <v>148</v>
      </c>
      <c r="AE39" s="989"/>
      <c r="AF39" s="1000">
        <f>ROUNDDOWN(MIN(O39,IF(V39="無",Z39,Z40)),-3)</f>
        <v>0</v>
      </c>
      <c r="AG39" s="1001"/>
      <c r="AH39" s="1001"/>
      <c r="AI39" s="1001"/>
      <c r="AJ39" s="1001"/>
      <c r="AK39" s="977" t="s">
        <v>148</v>
      </c>
      <c r="AL39" s="978"/>
      <c r="AM39" s="981"/>
      <c r="AN39" s="981"/>
      <c r="AO39" s="981"/>
      <c r="AP39" s="981"/>
      <c r="AQ39" s="981"/>
      <c r="AR39" s="981"/>
      <c r="AS39" s="981"/>
      <c r="AT39" s="143"/>
      <c r="AU39" s="141" t="s">
        <v>266</v>
      </c>
    </row>
    <row r="40" spans="2:65" s="141" customFormat="1" ht="65.25" customHeight="1" thickBot="1">
      <c r="B40" s="992"/>
      <c r="C40" s="993"/>
      <c r="D40" s="993"/>
      <c r="E40" s="993"/>
      <c r="F40" s="993"/>
      <c r="G40" s="993"/>
      <c r="H40" s="993"/>
      <c r="I40" s="993"/>
      <c r="J40" s="993"/>
      <c r="K40" s="993"/>
      <c r="L40" s="993"/>
      <c r="M40" s="993"/>
      <c r="N40" s="993"/>
      <c r="O40" s="995"/>
      <c r="P40" s="996"/>
      <c r="Q40" s="996"/>
      <c r="R40" s="996"/>
      <c r="S40" s="996"/>
      <c r="T40" s="993"/>
      <c r="U40" s="998"/>
      <c r="V40" s="992"/>
      <c r="W40" s="993"/>
      <c r="X40" s="998"/>
      <c r="Y40" s="166"/>
      <c r="Z40" s="982">
        <v>378000</v>
      </c>
      <c r="AA40" s="982"/>
      <c r="AB40" s="982"/>
      <c r="AC40" s="982"/>
      <c r="AD40" s="983" t="s">
        <v>267</v>
      </c>
      <c r="AE40" s="984"/>
      <c r="AF40" s="1002"/>
      <c r="AG40" s="1003"/>
      <c r="AH40" s="1003"/>
      <c r="AI40" s="1003"/>
      <c r="AJ40" s="1003"/>
      <c r="AK40" s="979"/>
      <c r="AL40" s="980"/>
      <c r="AM40" s="152"/>
      <c r="AN40" s="152"/>
      <c r="AO40" s="152"/>
      <c r="AP40" s="152"/>
      <c r="AQ40" s="152"/>
      <c r="AR40" s="152"/>
      <c r="AS40" s="152"/>
      <c r="AT40" s="143"/>
    </row>
    <row r="41" spans="2:65" ht="82.5" customHeight="1">
      <c r="B41" s="985" t="s">
        <v>268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986"/>
      <c r="AL41" s="986"/>
      <c r="AM41" s="986"/>
      <c r="AN41" s="986"/>
      <c r="AO41" s="986"/>
      <c r="AP41" s="986"/>
      <c r="AQ41" s="986"/>
      <c r="AR41" s="986"/>
      <c r="AS41" s="986"/>
      <c r="AT41" s="986"/>
      <c r="AU41" s="986"/>
      <c r="AV41" s="986"/>
      <c r="AW41" s="986"/>
      <c r="AX41" s="986"/>
      <c r="AY41" s="986"/>
      <c r="AZ41" s="986"/>
      <c r="BA41" s="986"/>
      <c r="BB41" s="986"/>
      <c r="BC41" s="986"/>
      <c r="BD41" s="986"/>
      <c r="BE41" s="986"/>
      <c r="BF41" s="986"/>
      <c r="BG41" s="986"/>
      <c r="BH41" s="986"/>
      <c r="BI41" s="986"/>
      <c r="BJ41" s="986"/>
      <c r="BK41" s="986"/>
      <c r="BL41" s="986"/>
      <c r="BM41" s="986"/>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727" t="s">
        <v>285</v>
      </c>
      <c r="B2" s="727"/>
      <c r="C2" s="727"/>
      <c r="D2" s="727"/>
      <c r="E2" s="727"/>
      <c r="F2" s="727"/>
      <c r="G2" s="727"/>
      <c r="H2" s="727"/>
      <c r="I2" s="727"/>
      <c r="J2" s="727"/>
      <c r="K2" s="727"/>
    </row>
    <row r="7" spans="1:11" ht="18.75" customHeight="1">
      <c r="A7" s="290" t="s">
        <v>86</v>
      </c>
      <c r="B7" s="678" t="s">
        <v>589</v>
      </c>
      <c r="C7" s="678"/>
      <c r="D7" s="678"/>
      <c r="E7" s="678"/>
      <c r="F7" s="678"/>
      <c r="G7" s="678"/>
    </row>
    <row r="8" spans="1:11" ht="12" customHeight="1">
      <c r="A8" s="298"/>
      <c r="B8" s="177"/>
      <c r="C8" s="177"/>
      <c r="D8" s="177"/>
      <c r="E8" s="177"/>
      <c r="F8" s="177"/>
    </row>
    <row r="10" spans="1:11">
      <c r="A10" s="724" t="s">
        <v>271</v>
      </c>
      <c r="B10" s="724"/>
      <c r="C10" s="724"/>
      <c r="D10" s="724" t="s">
        <v>312</v>
      </c>
      <c r="E10" s="724"/>
      <c r="F10" s="724"/>
      <c r="G10" s="724" t="s">
        <v>272</v>
      </c>
      <c r="H10" s="724"/>
      <c r="I10" s="724"/>
      <c r="J10" s="724"/>
      <c r="K10" s="724"/>
    </row>
    <row r="11" spans="1:11" ht="18.75" customHeight="1">
      <c r="A11" s="729"/>
      <c r="B11" s="729"/>
      <c r="C11" s="729"/>
      <c r="D11" s="729"/>
      <c r="E11" s="729"/>
      <c r="F11" s="729"/>
      <c r="G11" s="729"/>
      <c r="H11" s="729"/>
      <c r="I11" s="729"/>
      <c r="J11" s="729"/>
      <c r="K11" s="729"/>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28" t="s">
        <v>273</v>
      </c>
      <c r="B16" s="718" t="s">
        <v>286</v>
      </c>
      <c r="C16" s="718"/>
      <c r="D16" s="718"/>
      <c r="E16" s="718"/>
      <c r="F16" s="718"/>
      <c r="G16" s="718" t="s">
        <v>287</v>
      </c>
      <c r="H16" s="718"/>
      <c r="I16" s="718"/>
      <c r="J16" s="718"/>
      <c r="K16" s="718"/>
    </row>
    <row r="17" spans="1:11" ht="18.75" customHeight="1">
      <c r="A17" s="71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01"/>
      <c r="C18" s="701"/>
      <c r="D18" s="701"/>
      <c r="E18" s="701"/>
      <c r="F18" s="701"/>
      <c r="G18" s="661"/>
      <c r="H18" s="662"/>
      <c r="I18" s="662"/>
      <c r="J18" s="662"/>
      <c r="K18" s="663"/>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695" t="s">
        <v>292</v>
      </c>
      <c r="B20" s="718" t="s">
        <v>290</v>
      </c>
      <c r="C20" s="718"/>
      <c r="D20" s="718"/>
      <c r="E20" s="718"/>
      <c r="F20" s="718"/>
      <c r="G20" s="718" t="s">
        <v>291</v>
      </c>
      <c r="H20" s="718"/>
      <c r="I20" s="718"/>
      <c r="J20" s="718"/>
      <c r="K20" s="718"/>
    </row>
    <row r="21" spans="1:11" ht="18.75" customHeight="1">
      <c r="A21" s="719"/>
      <c r="B21" s="701"/>
      <c r="C21" s="701"/>
      <c r="D21" s="701"/>
      <c r="E21" s="701"/>
      <c r="F21" s="701"/>
      <c r="G21" s="701"/>
      <c r="H21" s="701"/>
      <c r="I21" s="701"/>
      <c r="J21" s="701"/>
      <c r="K21" s="701"/>
    </row>
    <row r="22" spans="1:11" ht="12" customHeight="1">
      <c r="A22" s="717" t="s">
        <v>591</v>
      </c>
      <c r="B22" s="290" t="s">
        <v>294</v>
      </c>
      <c r="C22" s="724" t="s">
        <v>295</v>
      </c>
      <c r="D22" s="724"/>
      <c r="E22" s="724"/>
      <c r="F22" s="724"/>
      <c r="G22" s="724"/>
      <c r="H22" s="724"/>
      <c r="I22" s="724"/>
      <c r="J22" s="724"/>
      <c r="K22" s="724"/>
    </row>
    <row r="23" spans="1:11">
      <c r="A23" s="717"/>
      <c r="B23" s="701"/>
      <c r="C23" s="290" t="s">
        <v>296</v>
      </c>
      <c r="D23" s="290" t="s">
        <v>297</v>
      </c>
      <c r="E23" s="290" t="s">
        <v>298</v>
      </c>
      <c r="F23" s="725" t="s">
        <v>291</v>
      </c>
      <c r="G23" s="726"/>
      <c r="H23" s="718" t="s">
        <v>299</v>
      </c>
      <c r="I23" s="718"/>
      <c r="J23" s="718"/>
      <c r="K23" s="718"/>
    </row>
    <row r="24" spans="1:11" ht="18.75" customHeight="1">
      <c r="A24" s="717"/>
      <c r="B24" s="701"/>
      <c r="C24" s="350"/>
      <c r="D24" s="351"/>
      <c r="E24" s="352"/>
      <c r="F24" s="664"/>
      <c r="G24" s="664"/>
      <c r="H24" s="305" t="s">
        <v>300</v>
      </c>
      <c r="I24" s="353"/>
      <c r="J24" s="305" t="s">
        <v>301</v>
      </c>
      <c r="K24" s="354"/>
    </row>
    <row r="25" spans="1:11" ht="18.75" customHeight="1">
      <c r="A25" s="717"/>
      <c r="B25" s="701"/>
      <c r="C25" s="350"/>
      <c r="D25" s="351"/>
      <c r="E25" s="352"/>
      <c r="F25" s="664"/>
      <c r="G25" s="664"/>
      <c r="H25" s="305" t="s">
        <v>300</v>
      </c>
      <c r="I25" s="353"/>
      <c r="J25" s="305" t="s">
        <v>301</v>
      </c>
      <c r="K25" s="354"/>
    </row>
    <row r="28" spans="1:11">
      <c r="A28" s="167" t="s">
        <v>316</v>
      </c>
    </row>
    <row r="29" spans="1:11" ht="3.75" customHeight="1"/>
    <row r="30" spans="1:11" ht="15" customHeight="1">
      <c r="A30" s="706" t="s">
        <v>63</v>
      </c>
      <c r="B30" s="721" t="s">
        <v>508</v>
      </c>
      <c r="C30" s="722"/>
      <c r="D30" s="722"/>
      <c r="E30" s="723"/>
      <c r="F30" s="722" t="s">
        <v>509</v>
      </c>
      <c r="G30" s="722"/>
      <c r="H30" s="722"/>
      <c r="I30" s="723"/>
      <c r="J30" s="788" t="s">
        <v>437</v>
      </c>
      <c r="K30" s="706" t="s">
        <v>282</v>
      </c>
    </row>
    <row r="31" spans="1:11" ht="19.5" customHeight="1">
      <c r="A31" s="707"/>
      <c r="B31" s="292" t="s">
        <v>438</v>
      </c>
      <c r="C31" s="292" t="s">
        <v>439</v>
      </c>
      <c r="D31" s="292" t="s">
        <v>440</v>
      </c>
      <c r="E31" s="300" t="s">
        <v>279</v>
      </c>
      <c r="F31" s="292" t="s">
        <v>441</v>
      </c>
      <c r="G31" s="292" t="s">
        <v>442</v>
      </c>
      <c r="H31" s="306" t="s">
        <v>443</v>
      </c>
      <c r="I31" s="299" t="s">
        <v>279</v>
      </c>
      <c r="J31" s="789"/>
      <c r="K31" s="707"/>
    </row>
    <row r="32" spans="1:11" ht="18.75" customHeight="1">
      <c r="A32" s="290" t="s">
        <v>637</v>
      </c>
      <c r="B32" s="351"/>
      <c r="C32" s="351"/>
      <c r="D32" s="351"/>
      <c r="E32" s="359"/>
      <c r="F32" s="351"/>
      <c r="G32" s="351"/>
      <c r="H32" s="351"/>
      <c r="I32" s="351"/>
      <c r="J32" s="351"/>
      <c r="K32" s="178" t="str">
        <f>IF(SUM(B32:J32)=0,"",SUM(B32:J32))</f>
        <v/>
      </c>
    </row>
    <row r="33" spans="1:11" ht="15" customHeight="1">
      <c r="A33" s="718" t="s">
        <v>638</v>
      </c>
      <c r="B33" s="454"/>
      <c r="C33" s="454"/>
      <c r="D33" s="454"/>
      <c r="E33" s="455"/>
      <c r="F33" s="454"/>
      <c r="G33" s="454"/>
      <c r="H33" s="454"/>
      <c r="I33" s="454"/>
      <c r="J33" s="454"/>
      <c r="K33" s="179" t="str">
        <f t="shared" ref="K33:K34" si="0">IF(SUM(B33:J33)=0,"",SUM(B33:J33))</f>
        <v/>
      </c>
    </row>
    <row r="34" spans="1:11" ht="15" customHeight="1">
      <c r="A34" s="718"/>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086" t="s">
        <v>592</v>
      </c>
      <c r="B46" s="1086"/>
      <c r="C46" s="1086"/>
      <c r="D46" s="1086"/>
      <c r="E46" s="1086"/>
      <c r="F46" s="1086"/>
      <c r="G46" s="1086"/>
      <c r="H46" s="1086"/>
      <c r="I46" s="1086"/>
      <c r="J46" s="1086"/>
      <c r="K46" s="1086"/>
    </row>
    <row r="47" spans="1:11" ht="4.5" customHeight="1"/>
    <row r="48" spans="1:11" ht="18.75" customHeight="1">
      <c r="A48" s="514" t="s">
        <v>445</v>
      </c>
      <c r="B48" s="309"/>
      <c r="C48" s="309"/>
      <c r="D48" s="309"/>
      <c r="E48" s="309"/>
      <c r="F48" s="309"/>
      <c r="G48" s="309"/>
      <c r="H48" s="309"/>
      <c r="I48" s="309"/>
      <c r="J48" s="309"/>
      <c r="K48" s="309"/>
    </row>
    <row r="49" spans="1:11" ht="18.75" customHeight="1">
      <c r="A49" s="769" t="s">
        <v>446</v>
      </c>
      <c r="B49" s="770"/>
      <c r="C49" s="771"/>
      <c r="D49" s="368"/>
      <c r="E49" s="294" t="s">
        <v>456</v>
      </c>
      <c r="F49" s="735"/>
      <c r="G49" s="736"/>
      <c r="H49" s="736"/>
      <c r="I49" s="774"/>
      <c r="J49" s="309"/>
      <c r="K49" s="309"/>
    </row>
    <row r="50" spans="1:11" ht="18.75" customHeight="1">
      <c r="A50" s="769" t="s">
        <v>447</v>
      </c>
      <c r="B50" s="770"/>
      <c r="C50" s="771"/>
      <c r="D50" s="661" t="s">
        <v>457</v>
      </c>
      <c r="E50" s="662"/>
      <c r="F50" s="662"/>
      <c r="G50" s="663"/>
      <c r="H50" s="735"/>
      <c r="I50" s="774"/>
      <c r="J50" s="309"/>
      <c r="K50" s="309"/>
    </row>
    <row r="51" spans="1:11" ht="18.75" customHeight="1">
      <c r="A51" s="790" t="s">
        <v>448</v>
      </c>
      <c r="B51" s="791"/>
      <c r="C51" s="791"/>
      <c r="D51" s="791"/>
      <c r="E51" s="791"/>
      <c r="F51" s="791"/>
      <c r="G51" s="791"/>
      <c r="H51" s="791"/>
      <c r="I51" s="792"/>
      <c r="J51" s="309"/>
      <c r="K51" s="309"/>
    </row>
    <row r="52" spans="1:11" ht="18.75" customHeight="1">
      <c r="A52" s="308"/>
      <c r="B52" s="769" t="s">
        <v>452</v>
      </c>
      <c r="C52" s="771"/>
      <c r="D52" s="293" t="s">
        <v>450</v>
      </c>
      <c r="E52" s="369"/>
      <c r="F52" s="302" t="s">
        <v>451</v>
      </c>
      <c r="G52" s="369"/>
      <c r="H52" s="302" t="s">
        <v>454</v>
      </c>
      <c r="I52" s="303"/>
      <c r="J52" s="309"/>
      <c r="K52" s="309"/>
    </row>
    <row r="53" spans="1:11" ht="18.75" customHeight="1">
      <c r="A53" s="445"/>
      <c r="B53" s="769" t="s">
        <v>728</v>
      </c>
      <c r="C53" s="771"/>
      <c r="D53" s="439" t="s">
        <v>455</v>
      </c>
      <c r="E53" s="442"/>
      <c r="F53" s="443" t="s">
        <v>451</v>
      </c>
      <c r="G53" s="442"/>
      <c r="H53" s="443" t="s">
        <v>454</v>
      </c>
      <c r="I53" s="444"/>
      <c r="J53" s="446"/>
      <c r="K53" s="446"/>
    </row>
    <row r="54" spans="1:11" ht="18.75" customHeight="1">
      <c r="A54" s="308"/>
      <c r="B54" s="769" t="s">
        <v>453</v>
      </c>
      <c r="C54" s="771"/>
      <c r="D54" s="293" t="s">
        <v>455</v>
      </c>
      <c r="E54" s="369"/>
      <c r="F54" s="302" t="s">
        <v>451</v>
      </c>
      <c r="G54" s="369"/>
      <c r="H54" s="302" t="s">
        <v>454</v>
      </c>
      <c r="I54" s="303"/>
      <c r="J54" s="309"/>
      <c r="K54" s="309"/>
    </row>
    <row r="55" spans="1:11" ht="18.75" customHeight="1">
      <c r="A55" s="301"/>
      <c r="B55" s="769" t="s">
        <v>449</v>
      </c>
      <c r="C55" s="771"/>
      <c r="D55" s="661"/>
      <c r="E55" s="662"/>
      <c r="F55" s="662"/>
      <c r="G55" s="663"/>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727" t="s">
        <v>285</v>
      </c>
      <c r="B2" s="727"/>
      <c r="C2" s="727"/>
      <c r="D2" s="727"/>
      <c r="E2" s="727"/>
      <c r="F2" s="727"/>
      <c r="G2" s="727"/>
      <c r="H2" s="727"/>
      <c r="I2" s="727"/>
      <c r="J2" s="727"/>
      <c r="K2" s="727"/>
    </row>
    <row r="5" spans="1:11" ht="18.75" customHeight="1">
      <c r="A5" s="290" t="s">
        <v>86</v>
      </c>
      <c r="B5" s="678" t="s">
        <v>590</v>
      </c>
      <c r="C5" s="678"/>
      <c r="D5" s="678"/>
      <c r="E5" s="678"/>
      <c r="F5" s="678"/>
      <c r="G5" s="678"/>
    </row>
    <row r="6" spans="1:11" ht="12" customHeight="1">
      <c r="A6" s="298"/>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01"/>
      <c r="C16" s="701"/>
      <c r="D16" s="701"/>
      <c r="E16" s="701"/>
      <c r="F16" s="701"/>
      <c r="G16" s="661"/>
      <c r="H16" s="662"/>
      <c r="I16" s="662"/>
      <c r="J16" s="662"/>
      <c r="K16" s="663"/>
    </row>
    <row r="17" spans="1:11">
      <c r="A17" s="718" t="s">
        <v>383</v>
      </c>
      <c r="B17" s="718" t="s">
        <v>283</v>
      </c>
      <c r="C17" s="718"/>
      <c r="D17" s="718"/>
      <c r="E17" s="718"/>
      <c r="F17" s="718"/>
      <c r="G17" s="718" t="s">
        <v>284</v>
      </c>
      <c r="H17" s="718"/>
      <c r="I17" s="718"/>
      <c r="J17" s="718"/>
      <c r="K17" s="718"/>
    </row>
    <row r="18" spans="1:11" ht="18.75" customHeight="1">
      <c r="A18" s="718"/>
      <c r="B18" s="701"/>
      <c r="C18" s="701"/>
      <c r="D18" s="702" t="s">
        <v>314</v>
      </c>
      <c r="E18" s="703"/>
      <c r="F18" s="349"/>
      <c r="G18" s="701"/>
      <c r="H18" s="701"/>
      <c r="I18" s="702" t="s">
        <v>314</v>
      </c>
      <c r="J18" s="703"/>
      <c r="K18" s="349"/>
    </row>
    <row r="19" spans="1:11">
      <c r="A19" s="695" t="s">
        <v>292</v>
      </c>
      <c r="B19" s="718" t="s">
        <v>290</v>
      </c>
      <c r="C19" s="718"/>
      <c r="D19" s="718"/>
      <c r="E19" s="718"/>
      <c r="F19" s="718"/>
      <c r="G19" s="718" t="s">
        <v>291</v>
      </c>
      <c r="H19" s="718"/>
      <c r="I19" s="718"/>
      <c r="J19" s="718"/>
      <c r="K19" s="718"/>
    </row>
    <row r="20" spans="1:11" ht="18.75" customHeight="1">
      <c r="A20" s="719"/>
      <c r="B20" s="701"/>
      <c r="C20" s="701"/>
      <c r="D20" s="701"/>
      <c r="E20" s="701"/>
      <c r="F20" s="701"/>
      <c r="G20" s="701"/>
      <c r="H20" s="701"/>
      <c r="I20" s="701"/>
      <c r="J20" s="701"/>
      <c r="K20" s="701"/>
    </row>
    <row r="21" spans="1:11" ht="12" customHeight="1">
      <c r="A21" s="717" t="s">
        <v>591</v>
      </c>
      <c r="B21" s="290" t="s">
        <v>294</v>
      </c>
      <c r="C21" s="724" t="s">
        <v>295</v>
      </c>
      <c r="D21" s="724"/>
      <c r="E21" s="724"/>
      <c r="F21" s="724"/>
      <c r="G21" s="724"/>
      <c r="H21" s="724"/>
      <c r="I21" s="724"/>
      <c r="J21" s="724"/>
      <c r="K21" s="724"/>
    </row>
    <row r="22" spans="1:11">
      <c r="A22" s="717"/>
      <c r="B22" s="701"/>
      <c r="C22" s="290" t="s">
        <v>296</v>
      </c>
      <c r="D22" s="290" t="s">
        <v>297</v>
      </c>
      <c r="E22" s="290" t="s">
        <v>298</v>
      </c>
      <c r="F22" s="725" t="s">
        <v>291</v>
      </c>
      <c r="G22" s="726"/>
      <c r="H22" s="718" t="s">
        <v>299</v>
      </c>
      <c r="I22" s="718"/>
      <c r="J22" s="718"/>
      <c r="K22" s="718"/>
    </row>
    <row r="23" spans="1:11" ht="18.75" customHeight="1">
      <c r="A23" s="717"/>
      <c r="B23" s="701"/>
      <c r="C23" s="350"/>
      <c r="D23" s="351"/>
      <c r="E23" s="352"/>
      <c r="F23" s="664"/>
      <c r="G23" s="664"/>
      <c r="H23" s="305" t="s">
        <v>300</v>
      </c>
      <c r="I23" s="353"/>
      <c r="J23" s="305" t="s">
        <v>301</v>
      </c>
      <c r="K23" s="354"/>
    </row>
    <row r="24" spans="1:11" ht="18.75" customHeight="1">
      <c r="A24" s="717"/>
      <c r="B24" s="701"/>
      <c r="C24" s="350"/>
      <c r="D24" s="351"/>
      <c r="E24" s="352"/>
      <c r="F24" s="664"/>
      <c r="G24" s="664"/>
      <c r="H24" s="305" t="s">
        <v>300</v>
      </c>
      <c r="I24" s="353"/>
      <c r="J24" s="305" t="s">
        <v>301</v>
      </c>
      <c r="K24" s="354"/>
    </row>
    <row r="27" spans="1:11">
      <c r="A27" s="167" t="s">
        <v>316</v>
      </c>
    </row>
    <row r="28" spans="1:11" ht="3.75" customHeight="1"/>
    <row r="29" spans="1:11">
      <c r="A29" s="706" t="s">
        <v>63</v>
      </c>
      <c r="B29" s="721" t="s">
        <v>362</v>
      </c>
      <c r="C29" s="722"/>
      <c r="D29" s="722"/>
      <c r="E29" s="722"/>
      <c r="F29" s="722"/>
      <c r="G29" s="723"/>
      <c r="H29" s="721" t="s">
        <v>363</v>
      </c>
      <c r="I29" s="723"/>
      <c r="J29" s="706" t="s">
        <v>281</v>
      </c>
      <c r="K29" s="706" t="s">
        <v>282</v>
      </c>
    </row>
    <row r="30" spans="1:11" ht="24">
      <c r="A30" s="707"/>
      <c r="B30" s="292" t="s">
        <v>274</v>
      </c>
      <c r="C30" s="292" t="s">
        <v>275</v>
      </c>
      <c r="D30" s="292" t="s">
        <v>276</v>
      </c>
      <c r="E30" s="292" t="s">
        <v>277</v>
      </c>
      <c r="F30" s="292" t="s">
        <v>278</v>
      </c>
      <c r="G30" s="292" t="s">
        <v>279</v>
      </c>
      <c r="H30" s="306" t="s">
        <v>289</v>
      </c>
      <c r="I30" s="299" t="s">
        <v>280</v>
      </c>
      <c r="J30" s="707"/>
      <c r="K30" s="707"/>
    </row>
    <row r="31" spans="1:11" ht="18.75" customHeight="1">
      <c r="A31" s="290" t="s">
        <v>637</v>
      </c>
      <c r="B31" s="351"/>
      <c r="C31" s="351"/>
      <c r="D31" s="351"/>
      <c r="E31" s="351"/>
      <c r="F31" s="351"/>
      <c r="G31" s="351"/>
      <c r="H31" s="351"/>
      <c r="I31" s="351"/>
      <c r="J31" s="351"/>
      <c r="K31" s="178" t="str">
        <f>IF(SUM(B31:J31)=0,"",SUM(B31:J31))</f>
        <v/>
      </c>
    </row>
    <row r="32" spans="1:11" ht="15" customHeight="1">
      <c r="A32" s="718" t="s">
        <v>638</v>
      </c>
      <c r="B32" s="454"/>
      <c r="C32" s="454"/>
      <c r="D32" s="454"/>
      <c r="E32" s="454"/>
      <c r="F32" s="454"/>
      <c r="G32" s="454"/>
      <c r="H32" s="454"/>
      <c r="I32" s="454"/>
      <c r="J32" s="454"/>
      <c r="K32" s="179" t="str">
        <f t="shared" ref="K32:K33" si="0">IF(SUM(B32:J32)=0,"",SUM(B32:J32))</f>
        <v/>
      </c>
    </row>
    <row r="33" spans="1:11" ht="15" customHeight="1">
      <c r="A33" s="718"/>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086" t="s">
        <v>592</v>
      </c>
      <c r="B45" s="1086"/>
      <c r="C45" s="1086"/>
      <c r="D45" s="1086"/>
      <c r="E45" s="1086"/>
      <c r="F45" s="1086"/>
      <c r="G45" s="1086"/>
      <c r="H45" s="1086"/>
      <c r="I45" s="1086"/>
      <c r="J45" s="1086"/>
      <c r="K45" s="1086"/>
    </row>
    <row r="46" spans="1:11" ht="4.5" customHeight="1"/>
    <row r="47" spans="1:11" ht="18.75" customHeight="1">
      <c r="A47" s="704" t="s">
        <v>313</v>
      </c>
      <c r="B47" s="705"/>
      <c r="C47" s="698"/>
      <c r="D47" s="699"/>
      <c r="E47" s="699"/>
      <c r="F47" s="699"/>
      <c r="G47" s="699"/>
      <c r="H47" s="700"/>
      <c r="I47" s="311"/>
      <c r="J47" s="311"/>
      <c r="K47" s="311"/>
    </row>
    <row r="48" spans="1:11" ht="18.75" customHeight="1">
      <c r="A48" s="682" t="s">
        <v>346</v>
      </c>
      <c r="B48" s="683"/>
      <c r="C48" s="679"/>
      <c r="D48" s="680"/>
      <c r="E48" s="680"/>
      <c r="F48" s="680"/>
      <c r="G48" s="680"/>
      <c r="H48" s="681"/>
      <c r="I48" s="309"/>
      <c r="J48" s="309"/>
      <c r="K48" s="309"/>
    </row>
    <row r="49" spans="1:11" ht="18.75" customHeight="1">
      <c r="A49" s="202"/>
      <c r="B49" s="676" t="s">
        <v>330</v>
      </c>
      <c r="C49" s="677"/>
      <c r="D49" s="678" t="s">
        <v>344</v>
      </c>
      <c r="E49" s="678"/>
      <c r="F49" s="678"/>
      <c r="G49" s="661"/>
      <c r="H49" s="663"/>
      <c r="I49" s="309"/>
      <c r="J49" s="309"/>
      <c r="K49" s="309"/>
    </row>
    <row r="50" spans="1:11" ht="18.75" customHeight="1">
      <c r="A50" s="308"/>
      <c r="B50" s="667"/>
      <c r="C50" s="668"/>
      <c r="D50" s="678" t="s">
        <v>348</v>
      </c>
      <c r="E50" s="678"/>
      <c r="F50" s="678"/>
      <c r="G50" s="673"/>
      <c r="H50" s="674"/>
      <c r="I50" s="309"/>
      <c r="J50" s="309"/>
      <c r="K50" s="309"/>
    </row>
    <row r="51" spans="1:11" ht="18.75" customHeight="1">
      <c r="A51" s="308"/>
      <c r="B51" s="676" t="s">
        <v>331</v>
      </c>
      <c r="C51" s="677"/>
      <c r="D51" s="675" t="s">
        <v>347</v>
      </c>
      <c r="E51" s="675"/>
      <c r="F51" s="675"/>
      <c r="G51" s="673"/>
      <c r="H51" s="674"/>
      <c r="I51" s="301"/>
      <c r="J51" s="296"/>
      <c r="K51" s="296"/>
    </row>
    <row r="52" spans="1:11" ht="18.75" customHeight="1">
      <c r="A52" s="308"/>
      <c r="B52" s="669" t="s">
        <v>377</v>
      </c>
      <c r="C52" s="670"/>
      <c r="D52" s="675" t="s">
        <v>332</v>
      </c>
      <c r="E52" s="675"/>
      <c r="F52" s="675"/>
      <c r="G52" s="290" t="s">
        <v>340</v>
      </c>
      <c r="H52" s="665"/>
      <c r="I52" s="671"/>
      <c r="J52" s="671"/>
      <c r="K52" s="672"/>
    </row>
    <row r="53" spans="1:11" ht="18.75" customHeight="1">
      <c r="A53" s="308"/>
      <c r="B53" s="669"/>
      <c r="C53" s="670"/>
      <c r="D53" s="202"/>
      <c r="E53" s="291" t="s">
        <v>338</v>
      </c>
      <c r="F53" s="664"/>
      <c r="G53" s="664"/>
      <c r="H53" s="290" t="s">
        <v>345</v>
      </c>
      <c r="I53" s="664"/>
      <c r="J53" s="664"/>
      <c r="K53" s="664"/>
    </row>
    <row r="54" spans="1:11" ht="18.75" customHeight="1">
      <c r="A54" s="308"/>
      <c r="B54" s="308"/>
      <c r="C54" s="309"/>
      <c r="D54" s="308"/>
      <c r="E54" s="291" t="s">
        <v>288</v>
      </c>
      <c r="F54" s="357"/>
      <c r="G54" s="303" t="s">
        <v>343</v>
      </c>
      <c r="H54" s="290" t="s">
        <v>341</v>
      </c>
      <c r="I54" s="665"/>
      <c r="J54" s="666"/>
      <c r="K54" s="303" t="s">
        <v>342</v>
      </c>
    </row>
    <row r="55" spans="1:11" ht="18.75" customHeight="1">
      <c r="A55" s="308"/>
      <c r="B55" s="308"/>
      <c r="C55" s="309"/>
      <c r="D55" s="308"/>
      <c r="E55" s="678" t="s">
        <v>337</v>
      </c>
      <c r="F55" s="678"/>
      <c r="G55" s="678"/>
      <c r="H55" s="678"/>
      <c r="I55" s="694"/>
      <c r="J55" s="694"/>
      <c r="K55" s="694"/>
    </row>
    <row r="56" spans="1:11" ht="18.75" customHeight="1">
      <c r="A56" s="308"/>
      <c r="B56" s="308"/>
      <c r="C56" s="309"/>
      <c r="D56" s="308"/>
      <c r="E56" s="684" t="s">
        <v>333</v>
      </c>
      <c r="F56" s="685"/>
      <c r="G56" s="684" t="s">
        <v>335</v>
      </c>
      <c r="H56" s="686"/>
      <c r="I56" s="689"/>
      <c r="J56" s="690"/>
      <c r="K56" s="691"/>
    </row>
    <row r="57" spans="1:11" ht="18.75" customHeight="1">
      <c r="A57" s="445"/>
      <c r="B57" s="445"/>
      <c r="C57" s="446"/>
      <c r="D57" s="445"/>
      <c r="E57" s="447"/>
      <c r="F57" s="198"/>
      <c r="G57" s="267"/>
      <c r="H57" s="695" t="s">
        <v>727</v>
      </c>
      <c r="I57" s="448"/>
      <c r="J57" s="451" t="s">
        <v>725</v>
      </c>
      <c r="K57" s="449" t="s">
        <v>726</v>
      </c>
    </row>
    <row r="58" spans="1:11" ht="18.75" customHeight="1">
      <c r="A58" s="445"/>
      <c r="B58" s="445"/>
      <c r="C58" s="446"/>
      <c r="D58" s="445"/>
      <c r="E58" s="447"/>
      <c r="F58" s="198"/>
      <c r="G58" s="447"/>
      <c r="H58" s="696"/>
      <c r="I58" s="449" t="s">
        <v>724</v>
      </c>
      <c r="J58" s="452"/>
      <c r="K58" s="453"/>
    </row>
    <row r="59" spans="1:11" ht="18.75" customHeight="1">
      <c r="A59" s="445"/>
      <c r="B59" s="445"/>
      <c r="C59" s="446"/>
      <c r="D59" s="445"/>
      <c r="E59" s="447"/>
      <c r="F59" s="198"/>
      <c r="G59" s="447"/>
      <c r="H59" s="696"/>
      <c r="I59" s="450" t="s">
        <v>722</v>
      </c>
      <c r="J59" s="453"/>
      <c r="K59" s="453"/>
    </row>
    <row r="60" spans="1:11" ht="18.75" customHeight="1">
      <c r="A60" s="445"/>
      <c r="B60" s="445"/>
      <c r="C60" s="446"/>
      <c r="D60" s="445"/>
      <c r="E60" s="447"/>
      <c r="F60" s="198"/>
      <c r="G60" s="441"/>
      <c r="H60" s="697"/>
      <c r="I60" s="450" t="s">
        <v>723</v>
      </c>
      <c r="J60" s="453"/>
      <c r="K60" s="453"/>
    </row>
    <row r="61" spans="1:11" ht="18.75" customHeight="1">
      <c r="A61" s="301"/>
      <c r="B61" s="301"/>
      <c r="C61" s="296"/>
      <c r="D61" s="301"/>
      <c r="E61" s="310"/>
      <c r="F61" s="295"/>
      <c r="G61" s="687" t="s">
        <v>334</v>
      </c>
      <c r="H61" s="688"/>
      <c r="I61" s="692"/>
      <c r="J61" s="692"/>
      <c r="K61" s="693"/>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60" t="s">
        <v>730</v>
      </c>
      <c r="E2" s="660"/>
      <c r="F2" s="660"/>
      <c r="G2" s="660"/>
      <c r="H2" s="660"/>
      <c r="I2" s="332"/>
      <c r="J2" s="332"/>
      <c r="K2" s="332"/>
      <c r="L2" s="332"/>
      <c r="M2" s="506"/>
      <c r="N2" s="506"/>
      <c r="O2" s="506"/>
      <c r="P2" s="506"/>
      <c r="Q2" s="506"/>
      <c r="R2" s="506"/>
      <c r="S2" s="506"/>
      <c r="T2" s="506"/>
      <c r="U2" s="506"/>
    </row>
    <row r="3" spans="1:22" ht="17.25">
      <c r="A3" s="332"/>
      <c r="B3" s="332"/>
      <c r="C3" s="332"/>
      <c r="D3" s="660"/>
      <c r="E3" s="660"/>
      <c r="F3" s="660"/>
      <c r="G3" s="660"/>
      <c r="H3" s="660"/>
      <c r="I3" s="332"/>
      <c r="J3" s="332"/>
      <c r="K3" s="332"/>
      <c r="L3" s="332"/>
      <c r="M3" s="506"/>
      <c r="N3" s="506"/>
      <c r="O3" s="506"/>
      <c r="P3" s="506"/>
      <c r="Q3" s="506"/>
      <c r="R3" s="506"/>
      <c r="S3" s="506"/>
      <c r="T3" s="506"/>
      <c r="U3" s="506"/>
    </row>
    <row r="4" spans="1:22" ht="14.25" thickBot="1">
      <c r="A4" s="77" t="s">
        <v>43</v>
      </c>
    </row>
    <row r="5" spans="1:22" s="79" customFormat="1" ht="19.5" customHeight="1" thickBot="1">
      <c r="A5" s="617" t="s">
        <v>44</v>
      </c>
      <c r="B5" s="618"/>
      <c r="C5" s="507"/>
      <c r="D5" s="78" t="s">
        <v>72</v>
      </c>
      <c r="E5" s="619"/>
      <c r="F5" s="620"/>
      <c r="G5" s="620"/>
      <c r="H5" s="620"/>
      <c r="I5" s="621"/>
      <c r="V5" s="79" t="s">
        <v>110</v>
      </c>
    </row>
    <row r="6" spans="1:22" s="79" customFormat="1" ht="12.75" thickBot="1">
      <c r="A6" s="75"/>
    </row>
    <row r="7" spans="1:22" s="79" customFormat="1" ht="18" customHeight="1">
      <c r="A7" s="622" t="s">
        <v>63</v>
      </c>
      <c r="B7" s="625" t="s">
        <v>64</v>
      </c>
      <c r="C7" s="626"/>
      <c r="D7" s="622" t="s">
        <v>729</v>
      </c>
      <c r="E7" s="625"/>
      <c r="F7" s="626"/>
      <c r="G7" s="622" t="s">
        <v>45</v>
      </c>
      <c r="H7" s="625"/>
      <c r="I7" s="625"/>
      <c r="J7" s="625"/>
      <c r="K7" s="625"/>
      <c r="L7" s="626"/>
      <c r="M7" s="622" t="s">
        <v>45</v>
      </c>
      <c r="N7" s="625"/>
      <c r="O7" s="625"/>
      <c r="P7" s="625"/>
      <c r="Q7" s="625"/>
      <c r="R7" s="625"/>
      <c r="S7" s="625"/>
      <c r="T7" s="625"/>
      <c r="U7" s="626"/>
    </row>
    <row r="8" spans="1:22" s="79" customFormat="1" ht="18" customHeight="1">
      <c r="A8" s="623"/>
      <c r="B8" s="627"/>
      <c r="C8" s="628"/>
      <c r="D8" s="623" t="s">
        <v>65</v>
      </c>
      <c r="E8" s="627" t="s">
        <v>66</v>
      </c>
      <c r="F8" s="628" t="s">
        <v>67</v>
      </c>
      <c r="G8" s="631" t="s">
        <v>642</v>
      </c>
      <c r="H8" s="632"/>
      <c r="I8" s="392" t="str">
        <f>IF(I28="","",ROUND(I28/F28*100,0))</f>
        <v/>
      </c>
      <c r="J8" s="633" t="s">
        <v>642</v>
      </c>
      <c r="K8" s="632"/>
      <c r="L8" s="393" t="str">
        <f>IF(I8="","",IF(I8=100,"",100-I8))</f>
        <v/>
      </c>
      <c r="M8" s="631" t="s">
        <v>642</v>
      </c>
      <c r="N8" s="632"/>
      <c r="O8" s="392" t="str">
        <f>IF(O28="","",ROUND(O28/L28*100,0))</f>
        <v/>
      </c>
      <c r="P8" s="631" t="s">
        <v>642</v>
      </c>
      <c r="Q8" s="632"/>
      <c r="R8" s="392" t="str">
        <f>IF(R28="","",ROUND(R28/O28*100,0))</f>
        <v/>
      </c>
      <c r="S8" s="633" t="s">
        <v>642</v>
      </c>
      <c r="T8" s="632"/>
      <c r="U8" s="393" t="str">
        <f>IF(O8="","",IF(O8=100,"",100-O8))</f>
        <v/>
      </c>
    </row>
    <row r="9" spans="1:22" s="79" customFormat="1" ht="18" customHeight="1" thickBot="1">
      <c r="A9" s="624"/>
      <c r="B9" s="629"/>
      <c r="C9" s="630"/>
      <c r="D9" s="624"/>
      <c r="E9" s="629"/>
      <c r="F9" s="630"/>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34" t="s">
        <v>68</v>
      </c>
      <c r="B10" s="63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35"/>
      <c r="B11" s="637"/>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35"/>
      <c r="B12" s="637"/>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35"/>
      <c r="B13" s="637"/>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35"/>
      <c r="B14" s="637"/>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35"/>
      <c r="B15" s="637"/>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35"/>
      <c r="B16" s="637"/>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35"/>
      <c r="B17" s="63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35"/>
      <c r="B18" s="637"/>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35"/>
      <c r="B19" s="637"/>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35"/>
      <c r="B20" s="637"/>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35"/>
      <c r="B21" s="637"/>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35"/>
      <c r="B22" s="637"/>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35"/>
      <c r="B23" s="637"/>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35"/>
      <c r="B24" s="63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35"/>
      <c r="B25" s="63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35"/>
      <c r="B26" s="63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35"/>
      <c r="B27" s="63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35"/>
      <c r="B28" s="637"/>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35"/>
      <c r="B29" s="63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35"/>
      <c r="B30" s="637"/>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35"/>
      <c r="B31" s="63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35"/>
      <c r="B32" s="63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38" t="s">
        <v>115</v>
      </c>
      <c r="W32" s="639"/>
      <c r="X32" s="639"/>
    </row>
    <row r="33" spans="1:24" s="79" customFormat="1" ht="18" customHeight="1">
      <c r="A33" s="635"/>
      <c r="B33" s="63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38"/>
      <c r="W33" s="639"/>
      <c r="X33" s="639"/>
    </row>
    <row r="34" spans="1:24" s="79" customFormat="1" ht="18" customHeight="1">
      <c r="A34" s="635"/>
      <c r="B34" s="637"/>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35"/>
      <c r="B35" s="627" t="s">
        <v>81</v>
      </c>
      <c r="C35" s="62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35" t="s">
        <v>69</v>
      </c>
      <c r="B36" s="641" t="str">
        <f>C12</f>
        <v>&lt;建築工事&gt;</v>
      </c>
      <c r="C36" s="64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35"/>
      <c r="B37" s="643" t="str">
        <f>C20</f>
        <v>　（新築）</v>
      </c>
      <c r="C37" s="64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3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35"/>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35"/>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35"/>
      <c r="B41" s="641" t="s">
        <v>78</v>
      </c>
      <c r="C41" s="64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35"/>
      <c r="B42" s="643" t="str">
        <f>C20</f>
        <v>　（新築）</v>
      </c>
      <c r="C42" s="64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35"/>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3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3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40"/>
      <c r="B46" s="645" t="s">
        <v>84</v>
      </c>
      <c r="C46" s="64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24" t="s">
        <v>85</v>
      </c>
      <c r="B47" s="629"/>
      <c r="C47" s="63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34" t="s">
        <v>53</v>
      </c>
      <c r="B48" s="650" t="s">
        <v>54</v>
      </c>
      <c r="C48" s="651"/>
      <c r="D48" s="652" t="s">
        <v>49</v>
      </c>
      <c r="E48" s="655" t="s">
        <v>49</v>
      </c>
      <c r="F48" s="494"/>
      <c r="G48" s="652"/>
      <c r="H48" s="655"/>
      <c r="I48" s="495"/>
      <c r="J48" s="655"/>
      <c r="K48" s="655" t="s">
        <v>49</v>
      </c>
      <c r="L48" s="494" t="s">
        <v>49</v>
      </c>
      <c r="M48" s="652"/>
      <c r="N48" s="655"/>
      <c r="O48" s="495"/>
      <c r="P48" s="652"/>
      <c r="Q48" s="655"/>
      <c r="R48" s="495"/>
      <c r="S48" s="655"/>
      <c r="T48" s="655" t="s">
        <v>49</v>
      </c>
      <c r="U48" s="494" t="s">
        <v>49</v>
      </c>
    </row>
    <row r="49" spans="1:21" s="79" customFormat="1" ht="18" customHeight="1">
      <c r="A49" s="635"/>
      <c r="B49" s="647" t="s">
        <v>643</v>
      </c>
      <c r="C49" s="648"/>
      <c r="D49" s="653"/>
      <c r="E49" s="656"/>
      <c r="F49" s="480" t="s">
        <v>49</v>
      </c>
      <c r="G49" s="653"/>
      <c r="H49" s="656"/>
      <c r="I49" s="481"/>
      <c r="J49" s="656"/>
      <c r="K49" s="656"/>
      <c r="L49" s="480" t="s">
        <v>49</v>
      </c>
      <c r="M49" s="653"/>
      <c r="N49" s="656"/>
      <c r="O49" s="481"/>
      <c r="P49" s="653"/>
      <c r="Q49" s="656"/>
      <c r="R49" s="481"/>
      <c r="S49" s="656"/>
      <c r="T49" s="656"/>
      <c r="U49" s="480" t="s">
        <v>49</v>
      </c>
    </row>
    <row r="50" spans="1:21" s="79" customFormat="1" ht="18" customHeight="1">
      <c r="A50" s="635"/>
      <c r="B50" s="647" t="s">
        <v>55</v>
      </c>
      <c r="C50" s="648"/>
      <c r="D50" s="653"/>
      <c r="E50" s="656"/>
      <c r="F50" s="480" t="s">
        <v>49</v>
      </c>
      <c r="G50" s="653"/>
      <c r="H50" s="656"/>
      <c r="I50" s="481"/>
      <c r="J50" s="656"/>
      <c r="K50" s="656"/>
      <c r="L50" s="480" t="s">
        <v>49</v>
      </c>
      <c r="M50" s="653"/>
      <c r="N50" s="656"/>
      <c r="O50" s="481"/>
      <c r="P50" s="653"/>
      <c r="Q50" s="656"/>
      <c r="R50" s="481"/>
      <c r="S50" s="656"/>
      <c r="T50" s="656"/>
      <c r="U50" s="480" t="s">
        <v>49</v>
      </c>
    </row>
    <row r="51" spans="1:21" s="79" customFormat="1" ht="18" customHeight="1">
      <c r="A51" s="635"/>
      <c r="B51" s="647" t="s">
        <v>56</v>
      </c>
      <c r="C51" s="648"/>
      <c r="D51" s="653"/>
      <c r="E51" s="656"/>
      <c r="F51" s="480" t="s">
        <v>59</v>
      </c>
      <c r="G51" s="653"/>
      <c r="H51" s="656"/>
      <c r="I51" s="481"/>
      <c r="J51" s="656"/>
      <c r="K51" s="656"/>
      <c r="L51" s="480" t="s">
        <v>49</v>
      </c>
      <c r="M51" s="653"/>
      <c r="N51" s="656"/>
      <c r="O51" s="481"/>
      <c r="P51" s="653"/>
      <c r="Q51" s="656"/>
      <c r="R51" s="481"/>
      <c r="S51" s="656"/>
      <c r="T51" s="656"/>
      <c r="U51" s="480" t="s">
        <v>49</v>
      </c>
    </row>
    <row r="52" spans="1:21" s="79" customFormat="1" ht="18" customHeight="1">
      <c r="A52" s="635"/>
      <c r="B52" s="647" t="s">
        <v>141</v>
      </c>
      <c r="C52" s="648"/>
      <c r="D52" s="653"/>
      <c r="E52" s="656"/>
      <c r="F52" s="468"/>
      <c r="G52" s="653"/>
      <c r="H52" s="656"/>
      <c r="I52" s="481"/>
      <c r="J52" s="656"/>
      <c r="K52" s="656"/>
      <c r="L52" s="480" t="s">
        <v>49</v>
      </c>
      <c r="M52" s="653"/>
      <c r="N52" s="656"/>
      <c r="O52" s="481"/>
      <c r="P52" s="653"/>
      <c r="Q52" s="656"/>
      <c r="R52" s="481"/>
      <c r="S52" s="656"/>
      <c r="T52" s="656"/>
      <c r="U52" s="480" t="s">
        <v>49</v>
      </c>
    </row>
    <row r="53" spans="1:21" s="79" customFormat="1" ht="18" customHeight="1">
      <c r="A53" s="635"/>
      <c r="B53" s="647" t="s">
        <v>57</v>
      </c>
      <c r="C53" s="648"/>
      <c r="D53" s="653"/>
      <c r="E53" s="656"/>
      <c r="F53" s="468"/>
      <c r="G53" s="653"/>
      <c r="H53" s="656"/>
      <c r="I53" s="481"/>
      <c r="J53" s="656"/>
      <c r="K53" s="656"/>
      <c r="L53" s="480" t="s">
        <v>49</v>
      </c>
      <c r="M53" s="653"/>
      <c r="N53" s="656"/>
      <c r="O53" s="481"/>
      <c r="P53" s="653"/>
      <c r="Q53" s="656"/>
      <c r="R53" s="481"/>
      <c r="S53" s="656"/>
      <c r="T53" s="656"/>
      <c r="U53" s="480" t="s">
        <v>49</v>
      </c>
    </row>
    <row r="54" spans="1:21" s="79" customFormat="1" ht="18" customHeight="1">
      <c r="A54" s="635"/>
      <c r="B54" s="647" t="s">
        <v>58</v>
      </c>
      <c r="C54" s="648"/>
      <c r="D54" s="654"/>
      <c r="E54" s="657"/>
      <c r="F54" s="468"/>
      <c r="G54" s="654"/>
      <c r="H54" s="657"/>
      <c r="I54" s="485"/>
      <c r="J54" s="657"/>
      <c r="K54" s="657"/>
      <c r="L54" s="480" t="s">
        <v>49</v>
      </c>
      <c r="M54" s="654"/>
      <c r="N54" s="657"/>
      <c r="O54" s="485"/>
      <c r="P54" s="654"/>
      <c r="Q54" s="657"/>
      <c r="R54" s="485"/>
      <c r="S54" s="657"/>
      <c r="T54" s="657"/>
      <c r="U54" s="480" t="s">
        <v>49</v>
      </c>
    </row>
    <row r="55" spans="1:21" s="79" customFormat="1" ht="18" customHeight="1" thickBot="1">
      <c r="A55" s="649"/>
      <c r="B55" s="658" t="s">
        <v>82</v>
      </c>
      <c r="C55" s="65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727" t="s">
        <v>285</v>
      </c>
      <c r="B2" s="727"/>
      <c r="C2" s="727"/>
      <c r="D2" s="727"/>
      <c r="E2" s="727"/>
      <c r="F2" s="727"/>
      <c r="G2" s="727"/>
      <c r="H2" s="727"/>
      <c r="I2" s="727"/>
      <c r="J2" s="727"/>
      <c r="K2" s="727"/>
    </row>
    <row r="5" spans="1:11" ht="18.75" customHeight="1">
      <c r="A5" s="279" t="s">
        <v>86</v>
      </c>
      <c r="B5" s="724" t="s">
        <v>562</v>
      </c>
      <c r="C5" s="724"/>
      <c r="D5" s="724"/>
      <c r="E5" s="724"/>
      <c r="F5" s="724"/>
    </row>
    <row r="6" spans="1:11" ht="12" customHeight="1">
      <c r="A6" s="278"/>
      <c r="B6" s="177"/>
      <c r="C6" s="177"/>
      <c r="D6" s="177"/>
      <c r="E6" s="177"/>
      <c r="F6" s="177"/>
    </row>
    <row r="8" spans="1:11" ht="15" customHeight="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01"/>
      <c r="C16" s="701"/>
      <c r="D16" s="701"/>
      <c r="E16" s="701"/>
      <c r="F16" s="701"/>
      <c r="G16" s="661"/>
      <c r="H16" s="662"/>
      <c r="I16" s="662"/>
      <c r="J16" s="662"/>
      <c r="K16" s="66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279" t="s">
        <v>294</v>
      </c>
      <c r="C20" s="724" t="s">
        <v>295</v>
      </c>
      <c r="D20" s="724"/>
      <c r="E20" s="724"/>
      <c r="F20" s="724"/>
      <c r="G20" s="724"/>
      <c r="H20" s="724"/>
      <c r="I20" s="724"/>
      <c r="J20" s="724"/>
      <c r="K20" s="724"/>
    </row>
    <row r="21" spans="1:11">
      <c r="A21" s="717"/>
      <c r="B21" s="701"/>
      <c r="C21" s="279" t="s">
        <v>296</v>
      </c>
      <c r="D21" s="279" t="s">
        <v>297</v>
      </c>
      <c r="E21" s="279" t="s">
        <v>298</v>
      </c>
      <c r="F21" s="725" t="s">
        <v>291</v>
      </c>
      <c r="G21" s="726"/>
      <c r="H21" s="718" t="s">
        <v>299</v>
      </c>
      <c r="I21" s="718"/>
      <c r="J21" s="718"/>
      <c r="K21" s="718"/>
    </row>
    <row r="22" spans="1:11" ht="18.75" customHeight="1">
      <c r="A22" s="717"/>
      <c r="B22" s="701"/>
      <c r="C22" s="350"/>
      <c r="D22" s="351"/>
      <c r="E22" s="352"/>
      <c r="F22" s="664"/>
      <c r="G22" s="664"/>
      <c r="H22" s="283" t="s">
        <v>300</v>
      </c>
      <c r="I22" s="353"/>
      <c r="J22" s="283" t="s">
        <v>301</v>
      </c>
      <c r="K22" s="354"/>
    </row>
    <row r="23" spans="1:11" ht="18.75" customHeight="1">
      <c r="A23" s="717"/>
      <c r="B23" s="701"/>
      <c r="C23" s="350"/>
      <c r="D23" s="351"/>
      <c r="E23" s="352"/>
      <c r="F23" s="664"/>
      <c r="G23" s="664"/>
      <c r="H23" s="283" t="s">
        <v>300</v>
      </c>
      <c r="I23" s="353"/>
      <c r="J23" s="283" t="s">
        <v>301</v>
      </c>
      <c r="K23" s="354"/>
    </row>
    <row r="26" spans="1:11">
      <c r="A26" s="167" t="s">
        <v>316</v>
      </c>
    </row>
    <row r="27" spans="1:11" ht="3.75" customHeight="1"/>
    <row r="28" spans="1:11" ht="19.5" customHeight="1">
      <c r="A28" s="682" t="s">
        <v>63</v>
      </c>
      <c r="B28" s="683"/>
      <c r="C28" s="863" t="s">
        <v>571</v>
      </c>
      <c r="D28" s="264"/>
      <c r="E28" s="863" t="s">
        <v>572</v>
      </c>
      <c r="F28" s="269"/>
      <c r="G28" s="863" t="s">
        <v>573</v>
      </c>
      <c r="H28" s="269"/>
      <c r="I28" s="863" t="s">
        <v>574</v>
      </c>
      <c r="J28" s="269"/>
      <c r="K28" s="706" t="s">
        <v>282</v>
      </c>
    </row>
    <row r="29" spans="1:11" ht="24" customHeight="1">
      <c r="A29" s="742"/>
      <c r="B29" s="743"/>
      <c r="C29" s="864"/>
      <c r="D29" s="285" t="s">
        <v>570</v>
      </c>
      <c r="E29" s="864"/>
      <c r="F29" s="285" t="s">
        <v>570</v>
      </c>
      <c r="G29" s="864"/>
      <c r="H29" s="285" t="s">
        <v>570</v>
      </c>
      <c r="I29" s="864"/>
      <c r="J29" s="285" t="s">
        <v>570</v>
      </c>
      <c r="K29" s="707"/>
    </row>
    <row r="30" spans="1:11" ht="30" customHeight="1">
      <c r="A30" s="1089" t="s">
        <v>637</v>
      </c>
      <c r="B30" s="1090"/>
      <c r="C30" s="351"/>
      <c r="D30" s="351"/>
      <c r="E30" s="359"/>
      <c r="F30" s="351"/>
      <c r="G30" s="359"/>
      <c r="H30" s="351"/>
      <c r="I30" s="359"/>
      <c r="J30" s="351"/>
      <c r="K30" s="178" t="str">
        <f>IF(SUM(C30+E30+G30+I30)=0,"",SUM(C30+E30+G30+I30))</f>
        <v/>
      </c>
    </row>
    <row r="31" spans="1:11" ht="15" customHeight="1">
      <c r="A31" s="1091" t="s">
        <v>638</v>
      </c>
      <c r="B31" s="1092"/>
      <c r="C31" s="454"/>
      <c r="D31" s="454"/>
      <c r="E31" s="455"/>
      <c r="F31" s="454"/>
      <c r="G31" s="455"/>
      <c r="H31" s="454"/>
      <c r="I31" s="455"/>
      <c r="J31" s="454"/>
      <c r="K31" s="179" t="str">
        <f t="shared" ref="K31:K32" si="0">IF(SUM(C31+E31+G31+I31)=0,"",SUM(C31+E31+G31+I31))</f>
        <v/>
      </c>
    </row>
    <row r="32" spans="1:11" ht="15" customHeight="1">
      <c r="A32" s="1091"/>
      <c r="B32" s="1092"/>
      <c r="C32" s="360"/>
      <c r="D32" s="360"/>
      <c r="E32" s="360"/>
      <c r="F32" s="360"/>
      <c r="G32" s="360"/>
      <c r="H32" s="360"/>
      <c r="I32" s="360"/>
      <c r="J32" s="360"/>
      <c r="K32" s="232" t="str">
        <f t="shared" si="0"/>
        <v/>
      </c>
    </row>
    <row r="33" spans="1:11" ht="37.5" customHeight="1">
      <c r="A33" s="281"/>
      <c r="B33" s="282" t="s">
        <v>575</v>
      </c>
      <c r="C33" s="1087"/>
      <c r="D33" s="1088"/>
      <c r="E33" s="1087"/>
      <c r="F33" s="1088"/>
      <c r="G33" s="1087"/>
      <c r="H33" s="1088"/>
      <c r="I33" s="1087"/>
      <c r="J33" s="1088"/>
      <c r="K33" s="312" t="str">
        <f>IF(COUNTIF(C33:J33,"有")=0,"",COUNTIF(C33:J33,"有"))</f>
        <v/>
      </c>
    </row>
    <row r="34" spans="1:11" ht="15" customHeight="1">
      <c r="A34" s="855" t="s">
        <v>576</v>
      </c>
      <c r="B34" s="855"/>
      <c r="C34" s="855"/>
      <c r="D34" s="855"/>
      <c r="E34" s="855"/>
      <c r="F34" s="855"/>
      <c r="G34" s="855"/>
      <c r="H34" s="855"/>
      <c r="I34" s="855"/>
      <c r="J34" s="855"/>
      <c r="K34" s="855"/>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676" t="s">
        <v>563</v>
      </c>
      <c r="B46" s="855"/>
      <c r="C46" s="855"/>
      <c r="D46" s="855"/>
      <c r="E46" s="677"/>
      <c r="F46" s="279" t="s">
        <v>564</v>
      </c>
      <c r="G46" s="661"/>
      <c r="H46" s="662"/>
      <c r="I46" s="663"/>
    </row>
    <row r="47" spans="1:11" ht="18.75" customHeight="1">
      <c r="A47" s="1093"/>
      <c r="B47" s="1094"/>
      <c r="C47" s="1094"/>
      <c r="D47" s="1094"/>
      <c r="E47" s="1095"/>
      <c r="F47" s="279" t="s">
        <v>565</v>
      </c>
      <c r="G47" s="698" t="s">
        <v>566</v>
      </c>
      <c r="H47" s="699"/>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G28" sqref="G28"/>
    </sheetView>
  </sheetViews>
  <sheetFormatPr defaultColWidth="9" defaultRowHeight="18.75" customHeight="1"/>
  <cols>
    <col min="1" max="1" width="3.625" style="549" customWidth="1"/>
    <col min="2" max="2" width="4.625" style="549" customWidth="1"/>
    <col min="3" max="3" width="26.75" style="549" customWidth="1"/>
    <col min="4" max="6" width="15.125" style="549" customWidth="1"/>
    <col min="7" max="7" width="15.625" style="549" customWidth="1"/>
    <col min="8" max="8" width="3.625" style="549" customWidth="1"/>
    <col min="9" max="16384" width="9" style="549"/>
  </cols>
  <sheetData>
    <row r="1" spans="2:7" ht="48" customHeight="1">
      <c r="B1" s="964" t="s">
        <v>754</v>
      </c>
      <c r="C1" s="964"/>
      <c r="D1" s="964"/>
      <c r="E1" s="964"/>
      <c r="F1" s="964"/>
      <c r="G1" s="964"/>
    </row>
    <row r="2" spans="2:7" ht="18.75" customHeight="1">
      <c r="B2" s="972"/>
      <c r="C2" s="969" t="s">
        <v>744</v>
      </c>
      <c r="D2" s="550" t="s">
        <v>745</v>
      </c>
      <c r="E2" s="550"/>
      <c r="F2" s="550"/>
      <c r="G2" s="550"/>
    </row>
    <row r="3" spans="2:7" ht="18.75" customHeight="1">
      <c r="B3" s="973"/>
      <c r="C3" s="970"/>
      <c r="D3" s="975" t="s">
        <v>742</v>
      </c>
      <c r="E3" s="976"/>
      <c r="F3" s="969" t="s">
        <v>741</v>
      </c>
      <c r="G3" s="969" t="s">
        <v>743</v>
      </c>
    </row>
    <row r="4" spans="2:7" ht="40.5">
      <c r="B4" s="974"/>
      <c r="C4" s="971"/>
      <c r="D4" s="582" t="s">
        <v>803</v>
      </c>
      <c r="E4" s="555" t="s">
        <v>748</v>
      </c>
      <c r="F4" s="971"/>
      <c r="G4" s="971"/>
    </row>
    <row r="5" spans="2:7" ht="18.75" customHeight="1">
      <c r="B5" s="966" t="s">
        <v>763</v>
      </c>
      <c r="C5" s="551"/>
      <c r="D5" s="553"/>
      <c r="E5" s="553"/>
      <c r="F5" s="553"/>
      <c r="G5" s="554">
        <f t="shared" ref="G5:G29" si="0">SUM(D5:F5)</f>
        <v>0</v>
      </c>
    </row>
    <row r="6" spans="2:7" ht="18.75" customHeight="1">
      <c r="B6" s="966"/>
      <c r="C6" s="551"/>
      <c r="D6" s="553"/>
      <c r="E6" s="553"/>
      <c r="F6" s="553"/>
      <c r="G6" s="554">
        <f t="shared" si="0"/>
        <v>0</v>
      </c>
    </row>
    <row r="7" spans="2:7" ht="18.75" customHeight="1">
      <c r="B7" s="966"/>
      <c r="C7" s="551"/>
      <c r="D7" s="553"/>
      <c r="E7" s="553"/>
      <c r="F7" s="553"/>
      <c r="G7" s="554">
        <f t="shared" si="0"/>
        <v>0</v>
      </c>
    </row>
    <row r="8" spans="2:7" ht="18.75" customHeight="1">
      <c r="B8" s="966"/>
      <c r="C8" s="551"/>
      <c r="D8" s="553"/>
      <c r="E8" s="553"/>
      <c r="F8" s="553"/>
      <c r="G8" s="554">
        <f t="shared" si="0"/>
        <v>0</v>
      </c>
    </row>
    <row r="9" spans="2:7" ht="18.75" customHeight="1">
      <c r="B9" s="966"/>
      <c r="C9" s="551"/>
      <c r="D9" s="553"/>
      <c r="E9" s="553"/>
      <c r="F9" s="553"/>
      <c r="G9" s="554">
        <f t="shared" si="0"/>
        <v>0</v>
      </c>
    </row>
    <row r="10" spans="2:7" ht="18.75" customHeight="1">
      <c r="B10" s="966"/>
      <c r="C10" s="551"/>
      <c r="D10" s="553"/>
      <c r="E10" s="553"/>
      <c r="F10" s="553"/>
      <c r="G10" s="554">
        <f t="shared" si="0"/>
        <v>0</v>
      </c>
    </row>
    <row r="11" spans="2:7" ht="18.75" customHeight="1">
      <c r="B11" s="966"/>
      <c r="C11" s="551"/>
      <c r="D11" s="553"/>
      <c r="E11" s="553"/>
      <c r="F11" s="553"/>
      <c r="G11" s="554">
        <f t="shared" si="0"/>
        <v>0</v>
      </c>
    </row>
    <row r="12" spans="2:7" ht="18.75" customHeight="1">
      <c r="B12" s="966"/>
      <c r="C12" s="551"/>
      <c r="D12" s="553"/>
      <c r="E12" s="553"/>
      <c r="F12" s="553"/>
      <c r="G12" s="554">
        <f t="shared" si="0"/>
        <v>0</v>
      </c>
    </row>
    <row r="13" spans="2:7" ht="18.75" customHeight="1">
      <c r="B13" s="966"/>
      <c r="C13" s="551"/>
      <c r="D13" s="553"/>
      <c r="E13" s="553"/>
      <c r="F13" s="553"/>
      <c r="G13" s="554">
        <f t="shared" si="0"/>
        <v>0</v>
      </c>
    </row>
    <row r="14" spans="2:7" ht="18.75" customHeight="1">
      <c r="B14" s="966"/>
      <c r="C14" s="551"/>
      <c r="D14" s="553"/>
      <c r="E14" s="553"/>
      <c r="F14" s="553"/>
      <c r="G14" s="554">
        <f t="shared" si="0"/>
        <v>0</v>
      </c>
    </row>
    <row r="15" spans="2:7" ht="18.75" customHeight="1">
      <c r="B15" s="966"/>
      <c r="C15" s="551"/>
      <c r="D15" s="553"/>
      <c r="E15" s="553"/>
      <c r="F15" s="553"/>
      <c r="G15" s="554">
        <f t="shared" si="0"/>
        <v>0</v>
      </c>
    </row>
    <row r="16" spans="2:7" ht="18.75" customHeight="1">
      <c r="B16" s="966"/>
      <c r="C16" s="551"/>
      <c r="D16" s="553"/>
      <c r="E16" s="553"/>
      <c r="F16" s="553"/>
      <c r="G16" s="554">
        <f t="shared" si="0"/>
        <v>0</v>
      </c>
    </row>
    <row r="17" spans="2:8" ht="18.75" customHeight="1">
      <c r="B17" s="966"/>
      <c r="C17" s="551"/>
      <c r="D17" s="553"/>
      <c r="E17" s="553"/>
      <c r="F17" s="553"/>
      <c r="G17" s="554">
        <f t="shared" si="0"/>
        <v>0</v>
      </c>
    </row>
    <row r="18" spans="2:8" ht="18.75" customHeight="1">
      <c r="B18" s="966"/>
      <c r="C18" s="551"/>
      <c r="D18" s="553"/>
      <c r="E18" s="553"/>
      <c r="F18" s="553"/>
      <c r="G18" s="554">
        <f t="shared" si="0"/>
        <v>0</v>
      </c>
    </row>
    <row r="19" spans="2:8" ht="18.75" customHeight="1">
      <c r="B19" s="966"/>
      <c r="C19" s="551"/>
      <c r="D19" s="553"/>
      <c r="E19" s="553"/>
      <c r="F19" s="553"/>
      <c r="G19" s="554">
        <f t="shared" si="0"/>
        <v>0</v>
      </c>
    </row>
    <row r="20" spans="2:8" ht="18.75" customHeight="1">
      <c r="B20" s="966"/>
      <c r="C20" s="551"/>
      <c r="D20" s="553"/>
      <c r="E20" s="553"/>
      <c r="F20" s="553"/>
      <c r="G20" s="554">
        <f t="shared" si="0"/>
        <v>0</v>
      </c>
    </row>
    <row r="21" spans="2:8" ht="18.75" customHeight="1">
      <c r="B21" s="966"/>
      <c r="C21" s="551"/>
      <c r="D21" s="553"/>
      <c r="E21" s="553"/>
      <c r="F21" s="553"/>
      <c r="G21" s="554">
        <f t="shared" si="0"/>
        <v>0</v>
      </c>
    </row>
    <row r="22" spans="2:8" ht="18.75" customHeight="1">
      <c r="B22" s="966"/>
      <c r="C22" s="551"/>
      <c r="D22" s="553"/>
      <c r="E22" s="553"/>
      <c r="F22" s="553"/>
      <c r="G22" s="554">
        <f t="shared" si="0"/>
        <v>0</v>
      </c>
    </row>
    <row r="23" spans="2:8" ht="18.75" customHeight="1">
      <c r="B23" s="966"/>
      <c r="C23" s="551"/>
      <c r="D23" s="553"/>
      <c r="E23" s="553"/>
      <c r="F23" s="553"/>
      <c r="G23" s="554">
        <f t="shared" si="0"/>
        <v>0</v>
      </c>
    </row>
    <row r="24" spans="2:8" ht="18.75" customHeight="1">
      <c r="B24" s="966"/>
      <c r="C24" s="551"/>
      <c r="D24" s="553"/>
      <c r="E24" s="553"/>
      <c r="F24" s="553"/>
      <c r="G24" s="554">
        <f t="shared" si="0"/>
        <v>0</v>
      </c>
    </row>
    <row r="25" spans="2:8" ht="18.75" customHeight="1">
      <c r="B25" s="966"/>
      <c r="C25" s="551"/>
      <c r="D25" s="553"/>
      <c r="E25" s="553"/>
      <c r="F25" s="553"/>
      <c r="G25" s="554">
        <f t="shared" si="0"/>
        <v>0</v>
      </c>
    </row>
    <row r="26" spans="2:8" ht="18.75" customHeight="1">
      <c r="B26" s="966"/>
      <c r="C26" s="551"/>
      <c r="D26" s="553"/>
      <c r="E26" s="553"/>
      <c r="F26" s="553"/>
      <c r="G26" s="554">
        <f t="shared" si="0"/>
        <v>0</v>
      </c>
    </row>
    <row r="27" spans="2:8" ht="18.75" customHeight="1">
      <c r="B27" s="966"/>
      <c r="C27" s="551"/>
      <c r="D27" s="553"/>
      <c r="E27" s="553"/>
      <c r="F27" s="553"/>
      <c r="G27" s="554">
        <f t="shared" si="0"/>
        <v>0</v>
      </c>
    </row>
    <row r="28" spans="2:8" ht="18.75" customHeight="1">
      <c r="B28" s="966"/>
      <c r="C28" s="551"/>
      <c r="D28" s="553"/>
      <c r="E28" s="553"/>
      <c r="F28" s="553"/>
      <c r="G28" s="554">
        <f t="shared" si="0"/>
        <v>0</v>
      </c>
    </row>
    <row r="29" spans="2:8" ht="18.75" customHeight="1" thickBot="1">
      <c r="B29" s="966"/>
      <c r="C29" s="556"/>
      <c r="D29" s="557"/>
      <c r="E29" s="557"/>
      <c r="F29" s="557"/>
      <c r="G29" s="554">
        <f t="shared" si="0"/>
        <v>0</v>
      </c>
    </row>
    <row r="30" spans="2:8" ht="24.95" customHeight="1" thickBot="1">
      <c r="B30" s="967"/>
      <c r="C30" s="561" t="s">
        <v>751</v>
      </c>
      <c r="D30" s="562">
        <f>SUM(D5:D29)</f>
        <v>0</v>
      </c>
      <c r="E30" s="562">
        <f>SUM(E5:E29)</f>
        <v>0</v>
      </c>
      <c r="F30" s="562">
        <f>SUM(F5:F29)</f>
        <v>0</v>
      </c>
      <c r="G30" s="563">
        <f>SUM(D30:F30)</f>
        <v>0</v>
      </c>
      <c r="H30" s="167"/>
    </row>
    <row r="31" spans="2:8" ht="18.75" customHeight="1">
      <c r="B31" s="965" t="s">
        <v>750</v>
      </c>
      <c r="C31" s="558"/>
      <c r="D31" s="573"/>
      <c r="E31" s="573"/>
      <c r="F31" s="559"/>
      <c r="G31" s="560">
        <f t="shared" ref="G31:G35" si="1">SUM(D31:F31)</f>
        <v>0</v>
      </c>
    </row>
    <row r="32" spans="2:8" ht="18.75" customHeight="1">
      <c r="B32" s="966"/>
      <c r="C32" s="551"/>
      <c r="D32" s="553"/>
      <c r="E32" s="553"/>
      <c r="F32" s="553"/>
      <c r="G32" s="560">
        <f t="shared" si="1"/>
        <v>0</v>
      </c>
    </row>
    <row r="33" spans="2:8" ht="18.75" customHeight="1">
      <c r="B33" s="966"/>
      <c r="C33" s="551"/>
      <c r="D33" s="553"/>
      <c r="E33" s="553"/>
      <c r="F33" s="553"/>
      <c r="G33" s="560">
        <f t="shared" si="1"/>
        <v>0</v>
      </c>
    </row>
    <row r="34" spans="2:8" ht="18.75" customHeight="1">
      <c r="B34" s="966"/>
      <c r="C34" s="551"/>
      <c r="D34" s="553"/>
      <c r="E34" s="553"/>
      <c r="F34" s="553"/>
      <c r="G34" s="560">
        <f t="shared" si="1"/>
        <v>0</v>
      </c>
    </row>
    <row r="35" spans="2:8" ht="18.75" customHeight="1" thickBot="1">
      <c r="B35" s="966"/>
      <c r="C35" s="556"/>
      <c r="D35" s="572"/>
      <c r="E35" s="572"/>
      <c r="F35" s="557"/>
      <c r="G35" s="560">
        <f t="shared" si="1"/>
        <v>0</v>
      </c>
    </row>
    <row r="36" spans="2:8" ht="24.95" customHeight="1" thickBot="1">
      <c r="B36" s="968"/>
      <c r="C36" s="564" t="s">
        <v>752</v>
      </c>
      <c r="D36" s="575"/>
      <c r="E36" s="575"/>
      <c r="F36" s="562">
        <f>SUM(F31:F35)</f>
        <v>0</v>
      </c>
      <c r="G36" s="563">
        <f>SUM(D36:F36)</f>
        <v>0</v>
      </c>
    </row>
    <row r="37" spans="2:8" ht="33.75" customHeight="1" thickBot="1">
      <c r="B37" s="962" t="s">
        <v>753</v>
      </c>
      <c r="C37" s="963"/>
      <c r="D37" s="562">
        <f>D30+D36</f>
        <v>0</v>
      </c>
      <c r="E37" s="562">
        <f>E30+E36</f>
        <v>0</v>
      </c>
      <c r="F37" s="562">
        <f>F30+F36</f>
        <v>0</v>
      </c>
      <c r="G37" s="563">
        <f>SUM(D37:F37)</f>
        <v>0</v>
      </c>
      <c r="H37" s="167"/>
    </row>
    <row r="38" spans="2:8" ht="6" customHeight="1">
      <c r="G38" s="552"/>
    </row>
    <row r="39" spans="2:8" ht="18.75" customHeight="1">
      <c r="B39" s="917"/>
      <c r="C39" s="917"/>
      <c r="D39" s="917"/>
      <c r="E39" s="917"/>
      <c r="F39" s="917"/>
      <c r="G39" s="917"/>
    </row>
    <row r="40" spans="2:8" ht="18.75" customHeight="1">
      <c r="B40" s="917"/>
      <c r="C40" s="917"/>
      <c r="D40" s="917"/>
      <c r="E40" s="917"/>
      <c r="F40" s="917"/>
      <c r="G40" s="917"/>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D5" sqref="D5"/>
    </sheetView>
  </sheetViews>
  <sheetFormatPr defaultColWidth="9" defaultRowHeight="18.75" customHeight="1"/>
  <cols>
    <col min="1" max="1" width="3.625" style="549" customWidth="1"/>
    <col min="2" max="2" width="4.625" style="549" customWidth="1"/>
    <col min="3" max="3" width="26.75" style="549" customWidth="1"/>
    <col min="4" max="6" width="15.125" style="549" customWidth="1"/>
    <col min="7" max="7" width="15.625" style="549" customWidth="1"/>
    <col min="8" max="8" width="3.625" style="549" customWidth="1"/>
    <col min="9" max="16384" width="9" style="549"/>
  </cols>
  <sheetData>
    <row r="1" spans="2:7" ht="48" customHeight="1">
      <c r="B1" s="964" t="s">
        <v>754</v>
      </c>
      <c r="C1" s="964"/>
      <c r="D1" s="964"/>
      <c r="E1" s="964"/>
      <c r="F1" s="964"/>
      <c r="G1" s="964"/>
    </row>
    <row r="2" spans="2:7" ht="18.75" customHeight="1">
      <c r="B2" s="972"/>
      <c r="C2" s="969" t="s">
        <v>744</v>
      </c>
      <c r="D2" s="550" t="s">
        <v>745</v>
      </c>
      <c r="E2" s="550"/>
      <c r="F2" s="550"/>
      <c r="G2" s="550"/>
    </row>
    <row r="3" spans="2:7" ht="18.75" customHeight="1">
      <c r="B3" s="973"/>
      <c r="C3" s="970"/>
      <c r="D3" s="975" t="s">
        <v>742</v>
      </c>
      <c r="E3" s="976"/>
      <c r="F3" s="969" t="s">
        <v>741</v>
      </c>
      <c r="G3" s="969" t="s">
        <v>743</v>
      </c>
    </row>
    <row r="4" spans="2:7" ht="40.5">
      <c r="B4" s="974"/>
      <c r="C4" s="971"/>
      <c r="D4" s="582" t="s">
        <v>803</v>
      </c>
      <c r="E4" s="555" t="s">
        <v>748</v>
      </c>
      <c r="F4" s="971"/>
      <c r="G4" s="971"/>
    </row>
    <row r="5" spans="2:7" ht="18.75" customHeight="1">
      <c r="B5" s="965" t="s">
        <v>749</v>
      </c>
      <c r="C5" s="551"/>
      <c r="D5" s="553"/>
      <c r="E5" s="553"/>
      <c r="F5" s="553"/>
      <c r="G5" s="554">
        <f t="shared" ref="G5:G35" si="0">SUM(D5:F5)</f>
        <v>0</v>
      </c>
    </row>
    <row r="6" spans="2:7" ht="18.75" customHeight="1">
      <c r="B6" s="966"/>
      <c r="C6" s="551"/>
      <c r="D6" s="553"/>
      <c r="E6" s="553"/>
      <c r="F6" s="553"/>
      <c r="G6" s="554">
        <f t="shared" si="0"/>
        <v>0</v>
      </c>
    </row>
    <row r="7" spans="2:7" ht="18.75" customHeight="1">
      <c r="B7" s="966"/>
      <c r="C7" s="551"/>
      <c r="D7" s="553"/>
      <c r="E7" s="553"/>
      <c r="F7" s="553"/>
      <c r="G7" s="554">
        <f t="shared" si="0"/>
        <v>0</v>
      </c>
    </row>
    <row r="8" spans="2:7" ht="18.75" customHeight="1">
      <c r="B8" s="966"/>
      <c r="C8" s="551"/>
      <c r="D8" s="553"/>
      <c r="E8" s="553"/>
      <c r="F8" s="553"/>
      <c r="G8" s="554">
        <f t="shared" si="0"/>
        <v>0</v>
      </c>
    </row>
    <row r="9" spans="2:7" ht="18.75" customHeight="1">
      <c r="B9" s="966"/>
      <c r="C9" s="551"/>
      <c r="D9" s="553"/>
      <c r="E9" s="553"/>
      <c r="F9" s="553"/>
      <c r="G9" s="554">
        <f t="shared" si="0"/>
        <v>0</v>
      </c>
    </row>
    <row r="10" spans="2:7" ht="18.75" customHeight="1">
      <c r="B10" s="966"/>
      <c r="C10" s="551"/>
      <c r="D10" s="553"/>
      <c r="E10" s="553"/>
      <c r="F10" s="553"/>
      <c r="G10" s="554">
        <f t="shared" si="0"/>
        <v>0</v>
      </c>
    </row>
    <row r="11" spans="2:7" ht="18.75" customHeight="1">
      <c r="B11" s="966"/>
      <c r="C11" s="551"/>
      <c r="D11" s="553"/>
      <c r="E11" s="553"/>
      <c r="F11" s="553"/>
      <c r="G11" s="554">
        <f t="shared" si="0"/>
        <v>0</v>
      </c>
    </row>
    <row r="12" spans="2:7" ht="18.75" customHeight="1">
      <c r="B12" s="966"/>
      <c r="C12" s="551"/>
      <c r="D12" s="553"/>
      <c r="E12" s="553"/>
      <c r="F12" s="553"/>
      <c r="G12" s="554">
        <f t="shared" si="0"/>
        <v>0</v>
      </c>
    </row>
    <row r="13" spans="2:7" ht="18.75" customHeight="1">
      <c r="B13" s="966"/>
      <c r="C13" s="551"/>
      <c r="D13" s="553"/>
      <c r="E13" s="553"/>
      <c r="F13" s="553"/>
      <c r="G13" s="554">
        <f t="shared" si="0"/>
        <v>0</v>
      </c>
    </row>
    <row r="14" spans="2:7" ht="18.75" customHeight="1">
      <c r="B14" s="966"/>
      <c r="C14" s="551"/>
      <c r="D14" s="553"/>
      <c r="E14" s="553"/>
      <c r="F14" s="553"/>
      <c r="G14" s="554">
        <f t="shared" si="0"/>
        <v>0</v>
      </c>
    </row>
    <row r="15" spans="2:7" ht="18.75" customHeight="1">
      <c r="B15" s="966"/>
      <c r="C15" s="551"/>
      <c r="D15" s="553"/>
      <c r="E15" s="553"/>
      <c r="F15" s="553"/>
      <c r="G15" s="554">
        <f t="shared" si="0"/>
        <v>0</v>
      </c>
    </row>
    <row r="16" spans="2:7" ht="18.75" customHeight="1">
      <c r="B16" s="966"/>
      <c r="C16" s="551"/>
      <c r="D16" s="553"/>
      <c r="E16" s="553"/>
      <c r="F16" s="553"/>
      <c r="G16" s="554">
        <f t="shared" si="0"/>
        <v>0</v>
      </c>
    </row>
    <row r="17" spans="2:8" ht="18.75" customHeight="1">
      <c r="B17" s="966"/>
      <c r="C17" s="551"/>
      <c r="D17" s="553"/>
      <c r="E17" s="553"/>
      <c r="F17" s="553"/>
      <c r="G17" s="554">
        <f t="shared" si="0"/>
        <v>0</v>
      </c>
    </row>
    <row r="18" spans="2:8" ht="18.75" customHeight="1">
      <c r="B18" s="966"/>
      <c r="C18" s="551"/>
      <c r="D18" s="553"/>
      <c r="E18" s="553"/>
      <c r="F18" s="553"/>
      <c r="G18" s="554">
        <f t="shared" si="0"/>
        <v>0</v>
      </c>
    </row>
    <row r="19" spans="2:8" ht="18.75" customHeight="1">
      <c r="B19" s="966"/>
      <c r="C19" s="551"/>
      <c r="D19" s="553"/>
      <c r="E19" s="553"/>
      <c r="F19" s="553"/>
      <c r="G19" s="554">
        <f t="shared" si="0"/>
        <v>0</v>
      </c>
    </row>
    <row r="20" spans="2:8" ht="18.75" customHeight="1">
      <c r="B20" s="966"/>
      <c r="C20" s="551"/>
      <c r="D20" s="553"/>
      <c r="E20" s="553"/>
      <c r="F20" s="553"/>
      <c r="G20" s="554">
        <f t="shared" si="0"/>
        <v>0</v>
      </c>
    </row>
    <row r="21" spans="2:8" ht="18.75" customHeight="1">
      <c r="B21" s="966"/>
      <c r="C21" s="551"/>
      <c r="D21" s="553"/>
      <c r="E21" s="553"/>
      <c r="F21" s="553"/>
      <c r="G21" s="554">
        <f t="shared" si="0"/>
        <v>0</v>
      </c>
    </row>
    <row r="22" spans="2:8" ht="18.75" customHeight="1">
      <c r="B22" s="966"/>
      <c r="C22" s="551"/>
      <c r="D22" s="553"/>
      <c r="E22" s="553"/>
      <c r="F22" s="553"/>
      <c r="G22" s="554">
        <f t="shared" si="0"/>
        <v>0</v>
      </c>
    </row>
    <row r="23" spans="2:8" ht="18.75" customHeight="1">
      <c r="B23" s="966"/>
      <c r="C23" s="551"/>
      <c r="D23" s="553"/>
      <c r="E23" s="553"/>
      <c r="F23" s="553"/>
      <c r="G23" s="554">
        <f t="shared" si="0"/>
        <v>0</v>
      </c>
    </row>
    <row r="24" spans="2:8" ht="18.75" customHeight="1">
      <c r="B24" s="966"/>
      <c r="C24" s="551"/>
      <c r="D24" s="553"/>
      <c r="E24" s="553"/>
      <c r="F24" s="553"/>
      <c r="G24" s="554">
        <f t="shared" si="0"/>
        <v>0</v>
      </c>
    </row>
    <row r="25" spans="2:8" ht="18.75" customHeight="1">
      <c r="B25" s="966"/>
      <c r="C25" s="551"/>
      <c r="D25" s="553"/>
      <c r="E25" s="553"/>
      <c r="F25" s="553"/>
      <c r="G25" s="554">
        <f t="shared" si="0"/>
        <v>0</v>
      </c>
    </row>
    <row r="26" spans="2:8" ht="18.75" customHeight="1">
      <c r="B26" s="966"/>
      <c r="C26" s="551"/>
      <c r="D26" s="553"/>
      <c r="E26" s="553"/>
      <c r="F26" s="553"/>
      <c r="G26" s="554">
        <f t="shared" si="0"/>
        <v>0</v>
      </c>
    </row>
    <row r="27" spans="2:8" ht="18.75" customHeight="1">
      <c r="B27" s="966"/>
      <c r="C27" s="551"/>
      <c r="D27" s="553"/>
      <c r="E27" s="553"/>
      <c r="F27" s="553"/>
      <c r="G27" s="554">
        <f t="shared" si="0"/>
        <v>0</v>
      </c>
    </row>
    <row r="28" spans="2:8" ht="18.75" customHeight="1">
      <c r="B28" s="966"/>
      <c r="C28" s="551"/>
      <c r="D28" s="553"/>
      <c r="E28" s="553"/>
      <c r="F28" s="553"/>
      <c r="G28" s="554">
        <f t="shared" si="0"/>
        <v>0</v>
      </c>
    </row>
    <row r="29" spans="2:8" ht="18.75" customHeight="1" thickBot="1">
      <c r="B29" s="966"/>
      <c r="C29" s="556"/>
      <c r="D29" s="557"/>
      <c r="E29" s="557"/>
      <c r="F29" s="557"/>
      <c r="G29" s="554">
        <f t="shared" si="0"/>
        <v>0</v>
      </c>
    </row>
    <row r="30" spans="2:8" ht="24.95" customHeight="1" thickBot="1">
      <c r="B30" s="967"/>
      <c r="C30" s="561" t="s">
        <v>751</v>
      </c>
      <c r="D30" s="562">
        <f>SUM(D5:D29)</f>
        <v>0</v>
      </c>
      <c r="E30" s="562">
        <f>SUM(E5:E29)</f>
        <v>0</v>
      </c>
      <c r="F30" s="562">
        <f>SUM(F5:F29)</f>
        <v>0</v>
      </c>
      <c r="G30" s="563">
        <f>SUM(D30:F30)</f>
        <v>0</v>
      </c>
      <c r="H30" s="167"/>
    </row>
    <row r="31" spans="2:8" ht="18.75" customHeight="1">
      <c r="B31" s="965" t="s">
        <v>750</v>
      </c>
      <c r="C31" s="558"/>
      <c r="D31" s="573"/>
      <c r="E31" s="573"/>
      <c r="F31" s="559"/>
      <c r="G31" s="560">
        <f t="shared" si="0"/>
        <v>0</v>
      </c>
    </row>
    <row r="32" spans="2:8" ht="18.75" customHeight="1">
      <c r="B32" s="966"/>
      <c r="C32" s="551"/>
      <c r="D32" s="553"/>
      <c r="E32" s="553"/>
      <c r="F32" s="553"/>
      <c r="G32" s="560">
        <f t="shared" si="0"/>
        <v>0</v>
      </c>
    </row>
    <row r="33" spans="2:8" ht="18.75" customHeight="1">
      <c r="B33" s="966"/>
      <c r="C33" s="551"/>
      <c r="D33" s="553"/>
      <c r="E33" s="553"/>
      <c r="F33" s="553"/>
      <c r="G33" s="560">
        <f t="shared" si="0"/>
        <v>0</v>
      </c>
    </row>
    <row r="34" spans="2:8" ht="18.75" customHeight="1">
      <c r="B34" s="966"/>
      <c r="C34" s="551"/>
      <c r="D34" s="553"/>
      <c r="E34" s="553"/>
      <c r="F34" s="553"/>
      <c r="G34" s="560">
        <f t="shared" si="0"/>
        <v>0</v>
      </c>
    </row>
    <row r="35" spans="2:8" ht="18.75" customHeight="1" thickBot="1">
      <c r="B35" s="966"/>
      <c r="C35" s="556"/>
      <c r="D35" s="572"/>
      <c r="E35" s="572"/>
      <c r="F35" s="557"/>
      <c r="G35" s="560">
        <f t="shared" si="0"/>
        <v>0</v>
      </c>
    </row>
    <row r="36" spans="2:8" ht="24.95" customHeight="1" thickBot="1">
      <c r="B36" s="968"/>
      <c r="C36" s="564" t="s">
        <v>752</v>
      </c>
      <c r="D36" s="575"/>
      <c r="E36" s="575"/>
      <c r="F36" s="562">
        <f>SUM(F31:F35)</f>
        <v>0</v>
      </c>
      <c r="G36" s="563">
        <f>SUM(D36:F36)</f>
        <v>0</v>
      </c>
    </row>
    <row r="37" spans="2:8" ht="33.75" customHeight="1" thickBot="1">
      <c r="B37" s="962" t="s">
        <v>753</v>
      </c>
      <c r="C37" s="963"/>
      <c r="D37" s="562">
        <f>D30+D36</f>
        <v>0</v>
      </c>
      <c r="E37" s="562">
        <f>E30+E36</f>
        <v>0</v>
      </c>
      <c r="F37" s="562">
        <f>F30+F36</f>
        <v>0</v>
      </c>
      <c r="G37" s="563">
        <f>SUM(D37:F37)</f>
        <v>0</v>
      </c>
      <c r="H37" s="167"/>
    </row>
    <row r="38" spans="2:8" ht="6" customHeight="1">
      <c r="G38" s="552"/>
    </row>
    <row r="39" spans="2:8" ht="18.75" customHeight="1">
      <c r="B39" s="917"/>
      <c r="C39" s="917"/>
      <c r="D39" s="917"/>
      <c r="E39" s="917"/>
      <c r="F39" s="917"/>
      <c r="G39" s="917"/>
    </row>
    <row r="40" spans="2:8" ht="18.75" customHeight="1">
      <c r="B40" s="917"/>
      <c r="C40" s="917"/>
      <c r="D40" s="917"/>
      <c r="E40" s="917"/>
      <c r="F40" s="917"/>
      <c r="G40" s="917"/>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0"/>
  <sheetViews>
    <sheetView zoomScale="85" zoomScaleNormal="85" workbookViewId="0">
      <selection activeCell="E5" sqref="E5"/>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096" t="s">
        <v>849</v>
      </c>
      <c r="B1" s="1096"/>
      <c r="C1" s="1096"/>
      <c r="D1" s="1096"/>
    </row>
    <row r="2" spans="1:4" ht="15" thickBot="1">
      <c r="A2" s="584" t="s">
        <v>764</v>
      </c>
      <c r="B2" s="585" t="s">
        <v>14</v>
      </c>
      <c r="C2" s="585" t="s">
        <v>765</v>
      </c>
      <c r="D2" s="585" t="s">
        <v>766</v>
      </c>
    </row>
    <row r="3" spans="1:4" ht="69.95" customHeight="1" thickBot="1">
      <c r="A3" s="1102" t="s">
        <v>767</v>
      </c>
      <c r="B3" s="586">
        <v>1</v>
      </c>
      <c r="C3" s="587" t="s">
        <v>772</v>
      </c>
      <c r="D3" s="587" t="s">
        <v>830</v>
      </c>
    </row>
    <row r="4" spans="1:4" ht="61.5" customHeight="1" thickBot="1">
      <c r="A4" s="1103"/>
      <c r="B4" s="586">
        <v>2</v>
      </c>
      <c r="C4" s="587" t="s">
        <v>773</v>
      </c>
      <c r="D4" s="587" t="s">
        <v>774</v>
      </c>
    </row>
    <row r="5" spans="1:4" ht="138" customHeight="1" thickBot="1">
      <c r="A5" s="1103"/>
      <c r="B5" s="586">
        <v>3</v>
      </c>
      <c r="C5" s="587" t="s">
        <v>817</v>
      </c>
      <c r="D5" s="587" t="s">
        <v>831</v>
      </c>
    </row>
    <row r="6" spans="1:4" ht="150" customHeight="1" thickBot="1">
      <c r="A6" s="1103"/>
      <c r="B6" s="586">
        <v>4</v>
      </c>
      <c r="C6" s="587" t="s">
        <v>775</v>
      </c>
      <c r="D6" s="587" t="s">
        <v>832</v>
      </c>
    </row>
    <row r="7" spans="1:4" ht="228.75" customHeight="1" thickBot="1">
      <c r="A7" s="1103"/>
      <c r="B7" s="586">
        <v>5</v>
      </c>
      <c r="C7" s="587" t="s">
        <v>818</v>
      </c>
      <c r="D7" s="587" t="s">
        <v>828</v>
      </c>
    </row>
    <row r="8" spans="1:4" ht="69.95" customHeight="1" thickBot="1">
      <c r="A8" s="1103"/>
      <c r="B8" s="586">
        <v>6</v>
      </c>
      <c r="C8" s="587" t="s">
        <v>776</v>
      </c>
      <c r="D8" s="587" t="s">
        <v>777</v>
      </c>
    </row>
    <row r="9" spans="1:4" ht="59.25" customHeight="1" thickBot="1">
      <c r="A9" s="1103"/>
      <c r="B9" s="586">
        <v>7</v>
      </c>
      <c r="C9" s="587" t="s">
        <v>819</v>
      </c>
      <c r="D9" s="587" t="s">
        <v>820</v>
      </c>
    </row>
    <row r="10" spans="1:4" ht="56.25" customHeight="1" thickBot="1">
      <c r="A10" s="1103"/>
      <c r="B10" s="586">
        <v>8</v>
      </c>
      <c r="C10" s="587" t="s">
        <v>778</v>
      </c>
      <c r="D10" s="587" t="s">
        <v>779</v>
      </c>
    </row>
    <row r="11" spans="1:4" ht="50.1" customHeight="1" thickBot="1">
      <c r="A11" s="1103"/>
      <c r="B11" s="586">
        <v>9</v>
      </c>
      <c r="C11" s="587" t="s">
        <v>780</v>
      </c>
      <c r="D11" s="587" t="s">
        <v>781</v>
      </c>
    </row>
    <row r="12" spans="1:4" ht="94.5" customHeight="1" thickBot="1">
      <c r="A12" s="1103"/>
      <c r="B12" s="586">
        <v>10</v>
      </c>
      <c r="C12" s="587" t="s">
        <v>782</v>
      </c>
      <c r="D12" s="587" t="s">
        <v>783</v>
      </c>
    </row>
    <row r="13" spans="1:4" ht="69" customHeight="1" thickBot="1">
      <c r="A13" s="1103"/>
      <c r="B13" s="586">
        <v>11</v>
      </c>
      <c r="C13" s="587" t="s">
        <v>784</v>
      </c>
      <c r="D13" s="587" t="s">
        <v>785</v>
      </c>
    </row>
    <row r="14" spans="1:4" ht="50.1" customHeight="1" thickBot="1">
      <c r="A14" s="1103"/>
      <c r="B14" s="586">
        <v>12</v>
      </c>
      <c r="C14" s="587" t="s">
        <v>786</v>
      </c>
      <c r="D14" s="587" t="s">
        <v>787</v>
      </c>
    </row>
    <row r="15" spans="1:4" ht="123.75" customHeight="1" thickBot="1">
      <c r="A15" s="1103"/>
      <c r="B15" s="586">
        <v>13</v>
      </c>
      <c r="C15" s="587" t="s">
        <v>815</v>
      </c>
      <c r="D15" s="587" t="s">
        <v>816</v>
      </c>
    </row>
    <row r="16" spans="1:4" ht="207" customHeight="1" thickBot="1">
      <c r="A16" s="1103"/>
      <c r="B16" s="589">
        <v>14</v>
      </c>
      <c r="C16" s="590" t="s">
        <v>835</v>
      </c>
      <c r="D16" s="590" t="s">
        <v>836</v>
      </c>
    </row>
    <row r="17" spans="1:4" ht="57.75" thickBot="1">
      <c r="A17" s="1103"/>
      <c r="B17" s="589">
        <v>15</v>
      </c>
      <c r="C17" s="590" t="s">
        <v>837</v>
      </c>
      <c r="D17" s="590" t="s">
        <v>845</v>
      </c>
    </row>
    <row r="18" spans="1:4" ht="54" customHeight="1" thickBot="1">
      <c r="A18" s="1100" t="s">
        <v>768</v>
      </c>
      <c r="B18" s="586">
        <v>16</v>
      </c>
      <c r="C18" s="587" t="s">
        <v>788</v>
      </c>
      <c r="D18" s="587" t="s">
        <v>814</v>
      </c>
    </row>
    <row r="19" spans="1:4" ht="54" customHeight="1" thickBot="1">
      <c r="A19" s="1101"/>
      <c r="B19" s="586">
        <v>17</v>
      </c>
      <c r="C19" s="587" t="s">
        <v>789</v>
      </c>
      <c r="D19" s="587" t="s">
        <v>769</v>
      </c>
    </row>
    <row r="20" spans="1:4" ht="54" customHeight="1" thickBot="1">
      <c r="A20" s="1101"/>
      <c r="B20" s="586">
        <v>18</v>
      </c>
      <c r="C20" s="587" t="s">
        <v>790</v>
      </c>
      <c r="D20" s="587" t="s">
        <v>791</v>
      </c>
    </row>
    <row r="21" spans="1:4" ht="55.5" customHeight="1" thickBot="1">
      <c r="A21" s="1101"/>
      <c r="B21" s="586">
        <v>19</v>
      </c>
      <c r="C21" s="587" t="s">
        <v>792</v>
      </c>
      <c r="D21" s="587" t="s">
        <v>827</v>
      </c>
    </row>
    <row r="22" spans="1:4" ht="65.25" customHeight="1" thickBot="1">
      <c r="A22" s="1101"/>
      <c r="B22" s="586">
        <v>20</v>
      </c>
      <c r="C22" s="587" t="s">
        <v>821</v>
      </c>
      <c r="D22" s="587" t="s">
        <v>822</v>
      </c>
    </row>
    <row r="23" spans="1:4" ht="42.75" customHeight="1" thickBot="1">
      <c r="A23" s="1101"/>
      <c r="B23" s="586">
        <v>21</v>
      </c>
      <c r="C23" s="587" t="s">
        <v>823</v>
      </c>
      <c r="D23" s="587" t="s">
        <v>824</v>
      </c>
    </row>
    <row r="24" spans="1:4" ht="87.75" customHeight="1" thickBot="1">
      <c r="A24" s="1101"/>
      <c r="B24" s="586">
        <v>22</v>
      </c>
      <c r="C24" s="587" t="s">
        <v>825</v>
      </c>
      <c r="D24" s="587" t="s">
        <v>826</v>
      </c>
    </row>
    <row r="25" spans="1:4" ht="64.5" customHeight="1" thickBot="1">
      <c r="A25" s="1101"/>
      <c r="B25" s="586">
        <v>23</v>
      </c>
      <c r="C25" s="587" t="s">
        <v>793</v>
      </c>
      <c r="D25" s="587" t="s">
        <v>794</v>
      </c>
    </row>
    <row r="26" spans="1:4" ht="114" customHeight="1" thickBot="1">
      <c r="A26" s="1101"/>
      <c r="B26" s="586">
        <v>24</v>
      </c>
      <c r="C26" s="587" t="s">
        <v>846</v>
      </c>
      <c r="D26" s="587" t="s">
        <v>833</v>
      </c>
    </row>
    <row r="27" spans="1:4" ht="113.25" customHeight="1" thickBot="1">
      <c r="A27" s="603"/>
      <c r="B27" s="586">
        <v>25</v>
      </c>
      <c r="C27" s="587" t="s">
        <v>847</v>
      </c>
      <c r="D27" s="587" t="s">
        <v>848</v>
      </c>
    </row>
    <row r="28" spans="1:4" ht="39.950000000000003" customHeight="1" thickBot="1">
      <c r="A28" s="1097" t="s">
        <v>770</v>
      </c>
      <c r="B28" s="586">
        <v>26</v>
      </c>
      <c r="C28" s="587" t="s">
        <v>795</v>
      </c>
      <c r="D28" s="587" t="s">
        <v>771</v>
      </c>
    </row>
    <row r="29" spans="1:4" ht="84" customHeight="1" thickBot="1">
      <c r="A29" s="1098"/>
      <c r="B29" s="586">
        <v>27</v>
      </c>
      <c r="C29" s="587" t="s">
        <v>796</v>
      </c>
      <c r="D29" s="587" t="s">
        <v>829</v>
      </c>
    </row>
    <row r="30" spans="1:4" ht="69.95" customHeight="1" thickBot="1">
      <c r="A30" s="1099"/>
      <c r="B30" s="586">
        <v>28</v>
      </c>
      <c r="C30" s="588" t="s">
        <v>834</v>
      </c>
      <c r="D30" s="588" t="s">
        <v>797</v>
      </c>
    </row>
  </sheetData>
  <mergeCells count="4">
    <mergeCell ref="A1:D1"/>
    <mergeCell ref="A28:A30"/>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topLeftCell="A40" zoomScale="80" zoomScaleNormal="100" zoomScaleSheetLayoutView="80" workbookViewId="0">
      <selection activeCell="B60" sqref="B60"/>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839</v>
      </c>
      <c r="H61" s="174"/>
      <c r="I61" s="174"/>
      <c r="J61" s="174"/>
      <c r="K61" s="174"/>
    </row>
    <row r="62" spans="1:11">
      <c r="B62" s="73" t="s">
        <v>842</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727" t="s">
        <v>285</v>
      </c>
      <c r="B2" s="727"/>
      <c r="C2" s="727"/>
      <c r="D2" s="727"/>
      <c r="E2" s="727"/>
      <c r="F2" s="727"/>
      <c r="G2" s="727"/>
      <c r="H2" s="727"/>
      <c r="I2" s="727"/>
      <c r="J2" s="727"/>
      <c r="K2" s="727"/>
    </row>
    <row r="5" spans="1:11" ht="18.75" customHeight="1">
      <c r="A5" s="169" t="s">
        <v>86</v>
      </c>
      <c r="B5" s="724" t="s">
        <v>270</v>
      </c>
      <c r="C5" s="724"/>
      <c r="D5" s="724"/>
      <c r="E5" s="724"/>
      <c r="F5" s="724"/>
    </row>
    <row r="6" spans="1:11" ht="12" customHeight="1">
      <c r="A6" s="176"/>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01"/>
      <c r="C16" s="701"/>
      <c r="D16" s="701"/>
      <c r="E16" s="701"/>
      <c r="F16" s="701"/>
      <c r="G16" s="661"/>
      <c r="H16" s="662"/>
      <c r="I16" s="662"/>
      <c r="J16" s="662"/>
      <c r="K16" s="663"/>
    </row>
    <row r="17" spans="1:11">
      <c r="A17" s="718" t="s">
        <v>383</v>
      </c>
      <c r="B17" s="718" t="s">
        <v>283</v>
      </c>
      <c r="C17" s="718"/>
      <c r="D17" s="718"/>
      <c r="E17" s="718"/>
      <c r="F17" s="718"/>
      <c r="G17" s="718" t="s">
        <v>284</v>
      </c>
      <c r="H17" s="718"/>
      <c r="I17" s="718"/>
      <c r="J17" s="718"/>
      <c r="K17" s="718"/>
    </row>
    <row r="18" spans="1:11" ht="18.75" customHeight="1">
      <c r="A18" s="718"/>
      <c r="B18" s="701"/>
      <c r="C18" s="701"/>
      <c r="D18" s="702" t="s">
        <v>314</v>
      </c>
      <c r="E18" s="703"/>
      <c r="F18" s="349"/>
      <c r="G18" s="701"/>
      <c r="H18" s="701"/>
      <c r="I18" s="702" t="s">
        <v>314</v>
      </c>
      <c r="J18" s="703"/>
      <c r="K18" s="349"/>
    </row>
    <row r="19" spans="1:11">
      <c r="A19" s="695" t="s">
        <v>292</v>
      </c>
      <c r="B19" s="718" t="s">
        <v>290</v>
      </c>
      <c r="C19" s="718"/>
      <c r="D19" s="718"/>
      <c r="E19" s="718"/>
      <c r="F19" s="718"/>
      <c r="G19" s="718" t="s">
        <v>291</v>
      </c>
      <c r="H19" s="718"/>
      <c r="I19" s="718"/>
      <c r="J19" s="718"/>
      <c r="K19" s="718"/>
    </row>
    <row r="20" spans="1:11" ht="18.75" customHeight="1">
      <c r="A20" s="719"/>
      <c r="B20" s="701"/>
      <c r="C20" s="701"/>
      <c r="D20" s="701"/>
      <c r="E20" s="701"/>
      <c r="F20" s="701"/>
      <c r="G20" s="701"/>
      <c r="H20" s="701"/>
      <c r="I20" s="701"/>
      <c r="J20" s="701"/>
      <c r="K20" s="701"/>
    </row>
    <row r="21" spans="1:11" ht="12" customHeight="1">
      <c r="A21" s="717" t="s">
        <v>293</v>
      </c>
      <c r="B21" s="169" t="s">
        <v>294</v>
      </c>
      <c r="C21" s="724" t="s">
        <v>295</v>
      </c>
      <c r="D21" s="724"/>
      <c r="E21" s="724"/>
      <c r="F21" s="724"/>
      <c r="G21" s="724"/>
      <c r="H21" s="724"/>
      <c r="I21" s="724"/>
      <c r="J21" s="724"/>
      <c r="K21" s="724"/>
    </row>
    <row r="22" spans="1:11">
      <c r="A22" s="717"/>
      <c r="B22" s="701"/>
      <c r="C22" s="169" t="s">
        <v>296</v>
      </c>
      <c r="D22" s="169" t="s">
        <v>297</v>
      </c>
      <c r="E22" s="169" t="s">
        <v>298</v>
      </c>
      <c r="F22" s="725" t="s">
        <v>291</v>
      </c>
      <c r="G22" s="726"/>
      <c r="H22" s="718" t="s">
        <v>299</v>
      </c>
      <c r="I22" s="718"/>
      <c r="J22" s="718"/>
      <c r="K22" s="718"/>
    </row>
    <row r="23" spans="1:11" ht="18.75" customHeight="1">
      <c r="A23" s="717"/>
      <c r="B23" s="701"/>
      <c r="C23" s="350"/>
      <c r="D23" s="351"/>
      <c r="E23" s="352"/>
      <c r="F23" s="664"/>
      <c r="G23" s="664"/>
      <c r="H23" s="173" t="s">
        <v>300</v>
      </c>
      <c r="I23" s="353"/>
      <c r="J23" s="173" t="s">
        <v>301</v>
      </c>
      <c r="K23" s="354"/>
    </row>
    <row r="24" spans="1:11" ht="18.75" customHeight="1">
      <c r="A24" s="717"/>
      <c r="B24" s="701"/>
      <c r="C24" s="350"/>
      <c r="D24" s="351"/>
      <c r="E24" s="352"/>
      <c r="F24" s="664"/>
      <c r="G24" s="664"/>
      <c r="H24" s="173" t="s">
        <v>300</v>
      </c>
      <c r="I24" s="353"/>
      <c r="J24" s="173" t="s">
        <v>301</v>
      </c>
      <c r="K24" s="354"/>
    </row>
    <row r="27" spans="1:11">
      <c r="A27" s="167" t="s">
        <v>316</v>
      </c>
    </row>
    <row r="28" spans="1:11" ht="3.75" customHeight="1"/>
    <row r="29" spans="1:11">
      <c r="A29" s="706" t="s">
        <v>63</v>
      </c>
      <c r="B29" s="721" t="s">
        <v>362</v>
      </c>
      <c r="C29" s="722"/>
      <c r="D29" s="722"/>
      <c r="E29" s="722"/>
      <c r="F29" s="722"/>
      <c r="G29" s="723"/>
      <c r="H29" s="721" t="s">
        <v>363</v>
      </c>
      <c r="I29" s="723"/>
      <c r="J29" s="720" t="s">
        <v>639</v>
      </c>
      <c r="K29" s="706" t="s">
        <v>282</v>
      </c>
    </row>
    <row r="30" spans="1:11" ht="24">
      <c r="A30" s="707"/>
      <c r="B30" s="168" t="s">
        <v>274</v>
      </c>
      <c r="C30" s="168" t="s">
        <v>275</v>
      </c>
      <c r="D30" s="168" t="s">
        <v>277</v>
      </c>
      <c r="E30" s="168" t="s">
        <v>278</v>
      </c>
      <c r="F30" s="168" t="s">
        <v>276</v>
      </c>
      <c r="G30" s="168" t="s">
        <v>279</v>
      </c>
      <c r="H30" s="172" t="s">
        <v>289</v>
      </c>
      <c r="I30" s="170" t="s">
        <v>280</v>
      </c>
      <c r="J30" s="707"/>
      <c r="K30" s="707"/>
    </row>
    <row r="31" spans="1:11" ht="18.75" customHeight="1">
      <c r="A31" s="169" t="s">
        <v>637</v>
      </c>
      <c r="B31" s="351"/>
      <c r="C31" s="351"/>
      <c r="D31" s="351"/>
      <c r="E31" s="351"/>
      <c r="F31" s="351"/>
      <c r="G31" s="351"/>
      <c r="H31" s="351"/>
      <c r="I31" s="351"/>
      <c r="J31" s="351"/>
      <c r="K31" s="178" t="str">
        <f>IF(SUM(B31:J31)=0,"",SUM(B31:J31))</f>
        <v/>
      </c>
    </row>
    <row r="32" spans="1:11" ht="15" customHeight="1">
      <c r="A32" s="718" t="s">
        <v>638</v>
      </c>
      <c r="B32" s="454"/>
      <c r="C32" s="454"/>
      <c r="D32" s="454"/>
      <c r="E32" s="454"/>
      <c r="F32" s="454"/>
      <c r="G32" s="454"/>
      <c r="H32" s="454"/>
      <c r="I32" s="454"/>
      <c r="J32" s="454"/>
      <c r="K32" s="179" t="str">
        <f t="shared" ref="K32:K33" si="0">IF(SUM(B32:J32)=0,"",SUM(B32:J32))</f>
        <v/>
      </c>
    </row>
    <row r="33" spans="1:11" ht="15" customHeight="1">
      <c r="A33" s="718"/>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4" t="s">
        <v>313</v>
      </c>
      <c r="B46" s="705"/>
      <c r="C46" s="698"/>
      <c r="D46" s="699"/>
      <c r="E46" s="699"/>
      <c r="F46" s="699"/>
      <c r="G46" s="699"/>
      <c r="H46" s="700"/>
      <c r="I46" s="175"/>
      <c r="J46" s="175"/>
      <c r="K46" s="175"/>
    </row>
    <row r="47" spans="1:11" ht="18.75" customHeight="1">
      <c r="A47" s="682" t="s">
        <v>346</v>
      </c>
      <c r="B47" s="683"/>
      <c r="C47" s="679"/>
      <c r="D47" s="680"/>
      <c r="E47" s="680"/>
      <c r="F47" s="680"/>
      <c r="G47" s="680"/>
      <c r="H47" s="681"/>
      <c r="I47" s="196"/>
      <c r="J47" s="196"/>
      <c r="K47" s="196"/>
    </row>
    <row r="48" spans="1:11" ht="18.75" customHeight="1">
      <c r="A48" s="202"/>
      <c r="B48" s="676" t="s">
        <v>330</v>
      </c>
      <c r="C48" s="677"/>
      <c r="D48" s="678" t="s">
        <v>344</v>
      </c>
      <c r="E48" s="678"/>
      <c r="F48" s="678"/>
      <c r="G48" s="661"/>
      <c r="H48" s="663"/>
      <c r="I48" s="196"/>
      <c r="J48" s="196"/>
      <c r="K48" s="196"/>
    </row>
    <row r="49" spans="1:11" ht="18.75" customHeight="1">
      <c r="A49" s="195"/>
      <c r="B49" s="667"/>
      <c r="C49" s="668"/>
      <c r="D49" s="678" t="s">
        <v>348</v>
      </c>
      <c r="E49" s="678"/>
      <c r="F49" s="678"/>
      <c r="G49" s="673"/>
      <c r="H49" s="674"/>
      <c r="I49" s="196"/>
      <c r="J49" s="196"/>
      <c r="K49" s="196"/>
    </row>
    <row r="50" spans="1:11" ht="18.75" customHeight="1">
      <c r="A50" s="195"/>
      <c r="B50" s="676" t="s">
        <v>331</v>
      </c>
      <c r="C50" s="677"/>
      <c r="D50" s="675" t="s">
        <v>347</v>
      </c>
      <c r="E50" s="675"/>
      <c r="F50" s="675"/>
      <c r="G50" s="673"/>
      <c r="H50" s="674"/>
      <c r="I50" s="200"/>
      <c r="J50" s="201"/>
      <c r="K50" s="201"/>
    </row>
    <row r="51" spans="1:11" ht="18.75" customHeight="1">
      <c r="A51" s="195"/>
      <c r="B51" s="669" t="s">
        <v>377</v>
      </c>
      <c r="C51" s="670"/>
      <c r="D51" s="675" t="s">
        <v>332</v>
      </c>
      <c r="E51" s="675"/>
      <c r="F51" s="675"/>
      <c r="G51" s="184" t="s">
        <v>340</v>
      </c>
      <c r="H51" s="665"/>
      <c r="I51" s="671"/>
      <c r="J51" s="671"/>
      <c r="K51" s="672"/>
    </row>
    <row r="52" spans="1:11" ht="18.75" customHeight="1">
      <c r="A52" s="195"/>
      <c r="B52" s="669"/>
      <c r="C52" s="670"/>
      <c r="D52" s="202"/>
      <c r="E52" s="186" t="s">
        <v>338</v>
      </c>
      <c r="F52" s="664"/>
      <c r="G52" s="664"/>
      <c r="H52" s="184" t="s">
        <v>345</v>
      </c>
      <c r="I52" s="664"/>
      <c r="J52" s="664"/>
      <c r="K52" s="664"/>
    </row>
    <row r="53" spans="1:11" ht="18.75" customHeight="1">
      <c r="A53" s="195"/>
      <c r="B53" s="195"/>
      <c r="C53" s="196"/>
      <c r="D53" s="195"/>
      <c r="E53" s="186" t="s">
        <v>339</v>
      </c>
      <c r="F53" s="357"/>
      <c r="G53" s="171" t="s">
        <v>343</v>
      </c>
      <c r="H53" s="184" t="s">
        <v>341</v>
      </c>
      <c r="I53" s="665"/>
      <c r="J53" s="666"/>
      <c r="K53" s="171" t="s">
        <v>342</v>
      </c>
    </row>
    <row r="54" spans="1:11" ht="18.75" customHeight="1">
      <c r="A54" s="195"/>
      <c r="B54" s="195"/>
      <c r="C54" s="196"/>
      <c r="D54" s="195"/>
      <c r="E54" s="678" t="s">
        <v>337</v>
      </c>
      <c r="F54" s="678"/>
      <c r="G54" s="678"/>
      <c r="H54" s="678"/>
      <c r="I54" s="694"/>
      <c r="J54" s="694"/>
      <c r="K54" s="694"/>
    </row>
    <row r="55" spans="1:11" ht="18.75" customHeight="1">
      <c r="A55" s="195"/>
      <c r="B55" s="195"/>
      <c r="C55" s="196"/>
      <c r="D55" s="195"/>
      <c r="E55" s="684" t="s">
        <v>333</v>
      </c>
      <c r="F55" s="685"/>
      <c r="G55" s="684" t="s">
        <v>335</v>
      </c>
      <c r="H55" s="686"/>
      <c r="I55" s="689"/>
      <c r="J55" s="690"/>
      <c r="K55" s="691"/>
    </row>
    <row r="56" spans="1:11" ht="18.75" customHeight="1">
      <c r="A56" s="445"/>
      <c r="B56" s="445"/>
      <c r="C56" s="446"/>
      <c r="D56" s="445"/>
      <c r="E56" s="447"/>
      <c r="F56" s="198"/>
      <c r="G56" s="267"/>
      <c r="H56" s="695" t="s">
        <v>727</v>
      </c>
      <c r="I56" s="448"/>
      <c r="J56" s="451" t="s">
        <v>725</v>
      </c>
      <c r="K56" s="449" t="s">
        <v>726</v>
      </c>
    </row>
    <row r="57" spans="1:11" ht="18.75" customHeight="1">
      <c r="A57" s="445"/>
      <c r="B57" s="445"/>
      <c r="C57" s="446"/>
      <c r="D57" s="445"/>
      <c r="E57" s="447"/>
      <c r="F57" s="198"/>
      <c r="G57" s="447"/>
      <c r="H57" s="696"/>
      <c r="I57" s="449" t="s">
        <v>724</v>
      </c>
      <c r="J57" s="452"/>
      <c r="K57" s="453"/>
    </row>
    <row r="58" spans="1:11" ht="18.75" customHeight="1">
      <c r="A58" s="445"/>
      <c r="B58" s="445"/>
      <c r="C58" s="446"/>
      <c r="D58" s="445"/>
      <c r="E58" s="447"/>
      <c r="F58" s="198"/>
      <c r="G58" s="447"/>
      <c r="H58" s="696"/>
      <c r="I58" s="450" t="s">
        <v>722</v>
      </c>
      <c r="J58" s="453"/>
      <c r="K58" s="453"/>
    </row>
    <row r="59" spans="1:11" ht="18.75" customHeight="1">
      <c r="A59" s="445"/>
      <c r="B59" s="445"/>
      <c r="C59" s="446"/>
      <c r="D59" s="445"/>
      <c r="E59" s="447"/>
      <c r="F59" s="198"/>
      <c r="G59" s="441"/>
      <c r="H59" s="697"/>
      <c r="I59" s="450" t="s">
        <v>723</v>
      </c>
      <c r="J59" s="453"/>
      <c r="K59" s="453"/>
    </row>
    <row r="60" spans="1:11" ht="18.75" customHeight="1">
      <c r="A60" s="200"/>
      <c r="B60" s="200"/>
      <c r="C60" s="201"/>
      <c r="D60" s="200"/>
      <c r="E60" s="197"/>
      <c r="F60" s="203"/>
      <c r="G60" s="687" t="s">
        <v>334</v>
      </c>
      <c r="H60" s="688"/>
      <c r="I60" s="692"/>
      <c r="J60" s="692"/>
      <c r="K60" s="693"/>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727" t="s">
        <v>285</v>
      </c>
      <c r="B2" s="727"/>
      <c r="C2" s="727"/>
      <c r="D2" s="727"/>
      <c r="E2" s="727"/>
      <c r="F2" s="727"/>
      <c r="G2" s="727"/>
      <c r="H2" s="727"/>
      <c r="I2" s="727"/>
      <c r="J2" s="727"/>
      <c r="K2" s="727"/>
    </row>
    <row r="5" spans="1:11" ht="18.75" customHeight="1">
      <c r="A5" s="184" t="s">
        <v>86</v>
      </c>
      <c r="B5" s="724" t="s">
        <v>354</v>
      </c>
      <c r="C5" s="724"/>
      <c r="D5" s="724"/>
      <c r="E5" s="724"/>
      <c r="F5" s="724"/>
    </row>
    <row r="6" spans="1:11" ht="18.75" customHeight="1">
      <c r="A6" s="184" t="s">
        <v>360</v>
      </c>
      <c r="B6" s="664"/>
      <c r="C6" s="664"/>
      <c r="D6" s="664"/>
      <c r="E6" s="664"/>
      <c r="F6" s="664"/>
    </row>
    <row r="7" spans="1:11" ht="12" customHeight="1">
      <c r="A7" s="176"/>
      <c r="B7" s="177"/>
      <c r="C7" s="177"/>
      <c r="D7" s="177"/>
      <c r="E7" s="177"/>
      <c r="F7" s="177"/>
    </row>
    <row r="9" spans="1:11">
      <c r="A9" s="724" t="s">
        <v>271</v>
      </c>
      <c r="B9" s="724"/>
      <c r="C9" s="724"/>
      <c r="D9" s="724" t="s">
        <v>312</v>
      </c>
      <c r="E9" s="724"/>
      <c r="F9" s="724"/>
      <c r="G9" s="724" t="s">
        <v>272</v>
      </c>
      <c r="H9" s="724"/>
      <c r="I9" s="724"/>
      <c r="J9" s="724"/>
      <c r="K9" s="724"/>
    </row>
    <row r="10" spans="1:11" ht="18.75" customHeight="1">
      <c r="A10" s="729"/>
      <c r="B10" s="729"/>
      <c r="C10" s="729"/>
      <c r="D10" s="729"/>
      <c r="E10" s="729"/>
      <c r="F10" s="729"/>
      <c r="G10" s="729"/>
      <c r="H10" s="729"/>
      <c r="I10" s="729"/>
      <c r="J10" s="729"/>
      <c r="K10" s="729"/>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28" t="s">
        <v>273</v>
      </c>
      <c r="B15" s="718" t="s">
        <v>286</v>
      </c>
      <c r="C15" s="718"/>
      <c r="D15" s="718"/>
      <c r="E15" s="718"/>
      <c r="F15" s="718"/>
      <c r="G15" s="718" t="s">
        <v>287</v>
      </c>
      <c r="H15" s="718"/>
      <c r="I15" s="718"/>
      <c r="J15" s="718"/>
      <c r="K15" s="718"/>
    </row>
    <row r="16" spans="1:11" ht="18.75" customHeight="1">
      <c r="A16" s="719"/>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01"/>
      <c r="C17" s="701"/>
      <c r="D17" s="701"/>
      <c r="E17" s="701"/>
      <c r="F17" s="701"/>
      <c r="G17" s="661"/>
      <c r="H17" s="662"/>
      <c r="I17" s="662"/>
      <c r="J17" s="662"/>
      <c r="K17" s="663"/>
    </row>
    <row r="18" spans="1:11">
      <c r="A18" s="718" t="s">
        <v>383</v>
      </c>
      <c r="B18" s="718" t="s">
        <v>283</v>
      </c>
      <c r="C18" s="718"/>
      <c r="D18" s="718"/>
      <c r="E18" s="718"/>
      <c r="F18" s="718"/>
      <c r="G18" s="718" t="s">
        <v>284</v>
      </c>
      <c r="H18" s="718"/>
      <c r="I18" s="718"/>
      <c r="J18" s="718"/>
      <c r="K18" s="718"/>
    </row>
    <row r="19" spans="1:11" ht="18.75" customHeight="1">
      <c r="A19" s="718"/>
      <c r="B19" s="701"/>
      <c r="C19" s="701"/>
      <c r="D19" s="702" t="s">
        <v>314</v>
      </c>
      <c r="E19" s="703"/>
      <c r="F19" s="349"/>
      <c r="G19" s="701"/>
      <c r="H19" s="701"/>
      <c r="I19" s="702" t="s">
        <v>314</v>
      </c>
      <c r="J19" s="703"/>
      <c r="K19" s="349"/>
    </row>
    <row r="20" spans="1:11">
      <c r="A20" s="695" t="s">
        <v>292</v>
      </c>
      <c r="B20" s="718" t="s">
        <v>290</v>
      </c>
      <c r="C20" s="718"/>
      <c r="D20" s="718"/>
      <c r="E20" s="718"/>
      <c r="F20" s="718"/>
      <c r="G20" s="718" t="s">
        <v>291</v>
      </c>
      <c r="H20" s="718"/>
      <c r="I20" s="718"/>
      <c r="J20" s="718"/>
      <c r="K20" s="718"/>
    </row>
    <row r="21" spans="1:11" ht="18.75" customHeight="1">
      <c r="A21" s="719"/>
      <c r="B21" s="701"/>
      <c r="C21" s="701"/>
      <c r="D21" s="701"/>
      <c r="E21" s="701"/>
      <c r="F21" s="701"/>
      <c r="G21" s="701"/>
      <c r="H21" s="701"/>
      <c r="I21" s="701"/>
      <c r="J21" s="701"/>
      <c r="K21" s="701"/>
    </row>
    <row r="22" spans="1:11" ht="12" customHeight="1">
      <c r="A22" s="717" t="s">
        <v>293</v>
      </c>
      <c r="B22" s="184" t="s">
        <v>294</v>
      </c>
      <c r="C22" s="724" t="s">
        <v>295</v>
      </c>
      <c r="D22" s="724"/>
      <c r="E22" s="724"/>
      <c r="F22" s="724"/>
      <c r="G22" s="724"/>
      <c r="H22" s="724"/>
      <c r="I22" s="724"/>
      <c r="J22" s="724"/>
      <c r="K22" s="724"/>
    </row>
    <row r="23" spans="1:11">
      <c r="A23" s="717"/>
      <c r="B23" s="701"/>
      <c r="C23" s="184" t="s">
        <v>296</v>
      </c>
      <c r="D23" s="184" t="s">
        <v>297</v>
      </c>
      <c r="E23" s="184" t="s">
        <v>298</v>
      </c>
      <c r="F23" s="725" t="s">
        <v>291</v>
      </c>
      <c r="G23" s="726"/>
      <c r="H23" s="718" t="s">
        <v>299</v>
      </c>
      <c r="I23" s="718"/>
      <c r="J23" s="718"/>
      <c r="K23" s="718"/>
    </row>
    <row r="24" spans="1:11" ht="18.75" customHeight="1">
      <c r="A24" s="717"/>
      <c r="B24" s="701"/>
      <c r="C24" s="350"/>
      <c r="D24" s="351"/>
      <c r="E24" s="352"/>
      <c r="F24" s="664"/>
      <c r="G24" s="664"/>
      <c r="H24" s="173" t="s">
        <v>300</v>
      </c>
      <c r="I24" s="353"/>
      <c r="J24" s="173" t="s">
        <v>301</v>
      </c>
      <c r="K24" s="354"/>
    </row>
    <row r="25" spans="1:11" ht="18.75" customHeight="1">
      <c r="A25" s="717"/>
      <c r="B25" s="701"/>
      <c r="C25" s="350"/>
      <c r="D25" s="351"/>
      <c r="E25" s="352"/>
      <c r="F25" s="664"/>
      <c r="G25" s="664"/>
      <c r="H25" s="173" t="s">
        <v>300</v>
      </c>
      <c r="I25" s="353"/>
      <c r="J25" s="173" t="s">
        <v>301</v>
      </c>
      <c r="K25" s="354"/>
    </row>
    <row r="28" spans="1:11">
      <c r="A28" s="167" t="s">
        <v>316</v>
      </c>
    </row>
    <row r="29" spans="1:11" ht="3.75" customHeight="1"/>
    <row r="30" spans="1:11" ht="13.5" customHeight="1">
      <c r="A30" s="706" t="s">
        <v>63</v>
      </c>
      <c r="B30" s="721" t="s">
        <v>362</v>
      </c>
      <c r="C30" s="722"/>
      <c r="D30" s="722"/>
      <c r="E30" s="722"/>
      <c r="F30" s="722"/>
      <c r="G30" s="723"/>
      <c r="H30" s="721" t="s">
        <v>363</v>
      </c>
      <c r="I30" s="723"/>
      <c r="J30" s="682" t="s">
        <v>282</v>
      </c>
      <c r="K30" s="683"/>
    </row>
    <row r="31" spans="1:11" ht="24">
      <c r="A31" s="707"/>
      <c r="B31" s="185" t="s">
        <v>274</v>
      </c>
      <c r="C31" s="185" t="s">
        <v>275</v>
      </c>
      <c r="D31" s="185" t="s">
        <v>277</v>
      </c>
      <c r="E31" s="185" t="s">
        <v>278</v>
      </c>
      <c r="F31" s="185" t="s">
        <v>276</v>
      </c>
      <c r="G31" s="185" t="s">
        <v>279</v>
      </c>
      <c r="H31" s="172" t="s">
        <v>289</v>
      </c>
      <c r="I31" s="170" t="s">
        <v>280</v>
      </c>
      <c r="J31" s="742"/>
      <c r="K31" s="743"/>
    </row>
    <row r="32" spans="1:11" ht="18.75" customHeight="1">
      <c r="A32" s="184" t="s">
        <v>637</v>
      </c>
      <c r="B32" s="351"/>
      <c r="C32" s="351"/>
      <c r="D32" s="351"/>
      <c r="E32" s="351"/>
      <c r="F32" s="351"/>
      <c r="G32" s="351"/>
      <c r="H32" s="351"/>
      <c r="I32" s="351"/>
      <c r="J32" s="730" t="str">
        <f>IF(SUM(B32:I32)=0,"",SUM(B32:I32))</f>
        <v/>
      </c>
      <c r="K32" s="731"/>
    </row>
    <row r="33" spans="1:11" ht="15" customHeight="1">
      <c r="A33" s="718" t="s">
        <v>638</v>
      </c>
      <c r="B33" s="454"/>
      <c r="C33" s="454"/>
      <c r="D33" s="454"/>
      <c r="E33" s="454"/>
      <c r="F33" s="454"/>
      <c r="G33" s="454"/>
      <c r="H33" s="454"/>
      <c r="I33" s="454"/>
      <c r="J33" s="737" t="str">
        <f>IF(SUM(B33:I33)=0,"",SUM(B33:I33))</f>
        <v/>
      </c>
      <c r="K33" s="738"/>
    </row>
    <row r="34" spans="1:11" ht="15" customHeight="1">
      <c r="A34" s="718"/>
      <c r="B34" s="356"/>
      <c r="C34" s="356"/>
      <c r="D34" s="356"/>
      <c r="E34" s="356"/>
      <c r="F34" s="356"/>
      <c r="G34" s="356"/>
      <c r="H34" s="356"/>
      <c r="I34" s="356"/>
      <c r="J34" s="739" t="str">
        <f>IF(SUM(B34:I34)=0,"",SUM(B34:I34))</f>
        <v/>
      </c>
      <c r="K34" s="740"/>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4" t="s">
        <v>356</v>
      </c>
      <c r="B47" s="705"/>
      <c r="C47" s="661"/>
      <c r="D47" s="662"/>
      <c r="E47" s="662"/>
      <c r="F47" s="662"/>
      <c r="G47" s="662"/>
      <c r="H47" s="663"/>
      <c r="I47" s="196"/>
      <c r="J47" s="196"/>
      <c r="K47" s="196"/>
    </row>
    <row r="48" spans="1:11" ht="18.75" customHeight="1">
      <c r="A48" s="732" t="s">
        <v>361</v>
      </c>
      <c r="B48" s="733"/>
      <c r="C48" s="733"/>
      <c r="D48" s="733"/>
      <c r="E48" s="734"/>
      <c r="F48" s="661"/>
      <c r="G48" s="662"/>
      <c r="H48" s="663"/>
    </row>
    <row r="49" spans="1:11" ht="18.75" customHeight="1">
      <c r="A49" s="735" t="s">
        <v>357</v>
      </c>
      <c r="B49" s="736"/>
      <c r="C49" s="663"/>
      <c r="D49" s="701"/>
      <c r="E49" s="701"/>
      <c r="F49" s="741"/>
      <c r="G49" s="741"/>
      <c r="H49" s="741"/>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727" t="s">
        <v>285</v>
      </c>
      <c r="B2" s="727"/>
      <c r="C2" s="727"/>
      <c r="D2" s="727"/>
      <c r="E2" s="727"/>
      <c r="F2" s="727"/>
      <c r="G2" s="727"/>
      <c r="H2" s="727"/>
      <c r="I2" s="727"/>
      <c r="J2" s="727"/>
      <c r="K2" s="727"/>
    </row>
    <row r="5" spans="1:11" ht="18.75" customHeight="1">
      <c r="A5" s="187" t="s">
        <v>86</v>
      </c>
      <c r="B5" s="724" t="s">
        <v>364</v>
      </c>
      <c r="C5" s="724"/>
      <c r="D5" s="724"/>
      <c r="E5" s="724"/>
      <c r="F5" s="724"/>
    </row>
    <row r="6" spans="1:11" ht="12" customHeight="1">
      <c r="A6" s="194"/>
      <c r="B6" s="177"/>
      <c r="C6" s="177"/>
      <c r="D6" s="177"/>
      <c r="E6" s="177"/>
      <c r="F6" s="177"/>
    </row>
    <row r="8" spans="1:11">
      <c r="A8" s="724" t="s">
        <v>365</v>
      </c>
      <c r="B8" s="724"/>
      <c r="C8" s="724"/>
      <c r="D8" s="724" t="s">
        <v>366</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661"/>
      <c r="H16" s="662"/>
      <c r="I16" s="662"/>
      <c r="J16" s="662"/>
      <c r="K16" s="663"/>
    </row>
    <row r="17" spans="1:11">
      <c r="A17" s="695" t="s">
        <v>292</v>
      </c>
      <c r="B17" s="718" t="s">
        <v>290</v>
      </c>
      <c r="C17" s="718"/>
      <c r="D17" s="718"/>
      <c r="E17" s="718"/>
      <c r="F17" s="718"/>
      <c r="G17" s="718" t="s">
        <v>291</v>
      </c>
      <c r="H17" s="718"/>
      <c r="I17" s="718"/>
      <c r="J17" s="718"/>
      <c r="K17" s="718"/>
    </row>
    <row r="18" spans="1:11" ht="18.75" customHeight="1">
      <c r="A18" s="719"/>
      <c r="B18" s="701"/>
      <c r="C18" s="701"/>
      <c r="D18" s="701"/>
      <c r="E18" s="701"/>
      <c r="F18" s="701"/>
      <c r="G18" s="701"/>
      <c r="H18" s="701"/>
      <c r="I18" s="701"/>
      <c r="J18" s="701"/>
      <c r="K18" s="701"/>
    </row>
    <row r="21" spans="1:11">
      <c r="A21" s="167" t="s">
        <v>316</v>
      </c>
    </row>
    <row r="22" spans="1:11" ht="3.75" customHeight="1"/>
    <row r="23" spans="1:11">
      <c r="A23" s="706" t="s">
        <v>63</v>
      </c>
      <c r="B23" s="721" t="s">
        <v>367</v>
      </c>
      <c r="C23" s="722"/>
      <c r="D23" s="722"/>
      <c r="E23" s="722"/>
      <c r="F23" s="722"/>
      <c r="G23" s="722"/>
      <c r="H23" s="722"/>
      <c r="I23" s="723"/>
      <c r="J23" s="720" t="s">
        <v>368</v>
      </c>
      <c r="K23" s="706" t="s">
        <v>282</v>
      </c>
    </row>
    <row r="24" spans="1:11">
      <c r="A24" s="707"/>
      <c r="B24" s="190" t="s">
        <v>369</v>
      </c>
      <c r="C24" s="190" t="s">
        <v>274</v>
      </c>
      <c r="D24" s="190" t="s">
        <v>370</v>
      </c>
      <c r="E24" s="190" t="s">
        <v>371</v>
      </c>
      <c r="F24" s="190" t="s">
        <v>372</v>
      </c>
      <c r="G24" s="190" t="s">
        <v>374</v>
      </c>
      <c r="H24" s="172" t="s">
        <v>373</v>
      </c>
      <c r="I24" s="207" t="s">
        <v>276</v>
      </c>
      <c r="J24" s="707"/>
      <c r="K24" s="707"/>
    </row>
    <row r="25" spans="1:11" ht="15" customHeight="1">
      <c r="A25" s="718" t="s">
        <v>638</v>
      </c>
      <c r="B25" s="454"/>
      <c r="C25" s="454"/>
      <c r="D25" s="454"/>
      <c r="E25" s="454"/>
      <c r="F25" s="454"/>
      <c r="G25" s="454"/>
      <c r="H25" s="454"/>
      <c r="I25" s="454"/>
      <c r="J25" s="454"/>
      <c r="K25" s="179" t="str">
        <f t="shared" ref="K25:K26" si="0">IF(SUM(B25:J25)=0,"",SUM(B25:J25))</f>
        <v/>
      </c>
    </row>
    <row r="26" spans="1:11" ht="15" customHeight="1">
      <c r="A26" s="718"/>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4" t="s">
        <v>313</v>
      </c>
      <c r="B38" s="705"/>
      <c r="C38" s="698"/>
      <c r="D38" s="699"/>
      <c r="E38" s="699"/>
      <c r="F38" s="699"/>
      <c r="G38" s="699"/>
      <c r="H38" s="700"/>
      <c r="I38" s="175"/>
      <c r="J38" s="175"/>
      <c r="K38" s="175"/>
    </row>
    <row r="39" spans="1:11" ht="18.75" customHeight="1">
      <c r="A39" s="682" t="s">
        <v>346</v>
      </c>
      <c r="B39" s="683"/>
      <c r="C39" s="679"/>
      <c r="D39" s="680"/>
      <c r="E39" s="680"/>
      <c r="F39" s="680"/>
      <c r="G39" s="680"/>
      <c r="H39" s="681"/>
      <c r="I39" s="196"/>
      <c r="J39" s="196"/>
      <c r="K39" s="196"/>
    </row>
    <row r="40" spans="1:11" ht="18.75" customHeight="1">
      <c r="A40" s="202"/>
      <c r="B40" s="676" t="s">
        <v>330</v>
      </c>
      <c r="C40" s="677"/>
      <c r="D40" s="678" t="s">
        <v>344</v>
      </c>
      <c r="E40" s="678"/>
      <c r="F40" s="678"/>
      <c r="G40" s="661"/>
      <c r="H40" s="663"/>
      <c r="I40" s="196"/>
      <c r="J40" s="196"/>
      <c r="K40" s="196"/>
    </row>
    <row r="41" spans="1:11" ht="18.75" customHeight="1">
      <c r="A41" s="195"/>
      <c r="B41" s="667"/>
      <c r="C41" s="668"/>
      <c r="D41" s="678" t="s">
        <v>348</v>
      </c>
      <c r="E41" s="678"/>
      <c r="F41" s="678"/>
      <c r="G41" s="673"/>
      <c r="H41" s="674"/>
      <c r="I41" s="196"/>
      <c r="J41" s="196"/>
      <c r="K41" s="196"/>
    </row>
    <row r="42" spans="1:11" ht="18.75" customHeight="1">
      <c r="A42" s="195"/>
      <c r="B42" s="676" t="s">
        <v>331</v>
      </c>
      <c r="C42" s="677"/>
      <c r="D42" s="675" t="s">
        <v>347</v>
      </c>
      <c r="E42" s="675"/>
      <c r="F42" s="675"/>
      <c r="G42" s="673"/>
      <c r="H42" s="674"/>
      <c r="I42" s="200"/>
      <c r="J42" s="201"/>
      <c r="K42" s="201"/>
    </row>
    <row r="43" spans="1:11" ht="18.75" customHeight="1">
      <c r="A43" s="195"/>
      <c r="B43" s="669" t="s">
        <v>377</v>
      </c>
      <c r="C43" s="670"/>
      <c r="D43" s="675" t="s">
        <v>332</v>
      </c>
      <c r="E43" s="675"/>
      <c r="F43" s="675"/>
      <c r="G43" s="187" t="s">
        <v>340</v>
      </c>
      <c r="H43" s="665"/>
      <c r="I43" s="671"/>
      <c r="J43" s="671"/>
      <c r="K43" s="672"/>
    </row>
    <row r="44" spans="1:11" ht="18.75" customHeight="1">
      <c r="A44" s="195"/>
      <c r="B44" s="669"/>
      <c r="C44" s="670"/>
      <c r="D44" s="202"/>
      <c r="E44" s="189" t="s">
        <v>338</v>
      </c>
      <c r="F44" s="664"/>
      <c r="G44" s="664"/>
      <c r="H44" s="187" t="s">
        <v>345</v>
      </c>
      <c r="I44" s="664"/>
      <c r="J44" s="664"/>
      <c r="K44" s="664"/>
    </row>
    <row r="45" spans="1:11" ht="18.75" customHeight="1">
      <c r="A45" s="195"/>
      <c r="B45" s="195"/>
      <c r="C45" s="196"/>
      <c r="D45" s="195"/>
      <c r="E45" s="189" t="s">
        <v>288</v>
      </c>
      <c r="F45" s="357"/>
      <c r="G45" s="171" t="s">
        <v>343</v>
      </c>
      <c r="H45" s="187" t="s">
        <v>341</v>
      </c>
      <c r="I45" s="665"/>
      <c r="J45" s="666"/>
      <c r="K45" s="171" t="s">
        <v>342</v>
      </c>
    </row>
    <row r="46" spans="1:11" ht="18.75" customHeight="1">
      <c r="A46" s="195"/>
      <c r="B46" s="195"/>
      <c r="C46" s="196"/>
      <c r="D46" s="195"/>
      <c r="E46" s="678" t="s">
        <v>375</v>
      </c>
      <c r="F46" s="678"/>
      <c r="G46" s="678"/>
      <c r="H46" s="678"/>
      <c r="I46" s="694"/>
      <c r="J46" s="694"/>
      <c r="K46" s="694"/>
    </row>
    <row r="47" spans="1:11" ht="18.75" customHeight="1">
      <c r="A47" s="195"/>
      <c r="B47" s="195"/>
      <c r="C47" s="196"/>
      <c r="D47" s="195"/>
      <c r="E47" s="684" t="s">
        <v>376</v>
      </c>
      <c r="F47" s="685"/>
      <c r="G47" s="684" t="s">
        <v>335</v>
      </c>
      <c r="H47" s="686"/>
      <c r="I47" s="689"/>
      <c r="J47" s="690"/>
      <c r="K47" s="691"/>
    </row>
    <row r="48" spans="1:11" ht="18.75" customHeight="1">
      <c r="A48" s="445"/>
      <c r="B48" s="445"/>
      <c r="C48" s="446"/>
      <c r="D48" s="445"/>
      <c r="E48" s="447"/>
      <c r="F48" s="198"/>
      <c r="G48" s="267"/>
      <c r="H48" s="695" t="s">
        <v>727</v>
      </c>
      <c r="I48" s="448"/>
      <c r="J48" s="451" t="s">
        <v>725</v>
      </c>
      <c r="K48" s="449" t="s">
        <v>726</v>
      </c>
    </row>
    <row r="49" spans="1:11" ht="18.75" customHeight="1">
      <c r="A49" s="445"/>
      <c r="B49" s="445"/>
      <c r="C49" s="446"/>
      <c r="D49" s="445"/>
      <c r="E49" s="447"/>
      <c r="F49" s="198"/>
      <c r="G49" s="447"/>
      <c r="H49" s="696"/>
      <c r="I49" s="449" t="s">
        <v>724</v>
      </c>
      <c r="J49" s="452"/>
      <c r="K49" s="453"/>
    </row>
    <row r="50" spans="1:11" ht="18.75" customHeight="1">
      <c r="A50" s="445"/>
      <c r="B50" s="445"/>
      <c r="C50" s="446"/>
      <c r="D50" s="445"/>
      <c r="E50" s="447"/>
      <c r="F50" s="198"/>
      <c r="G50" s="447"/>
      <c r="H50" s="696"/>
      <c r="I50" s="450" t="s">
        <v>722</v>
      </c>
      <c r="J50" s="453"/>
      <c r="K50" s="453"/>
    </row>
    <row r="51" spans="1:11" ht="18.75" customHeight="1">
      <c r="A51" s="445"/>
      <c r="B51" s="445"/>
      <c r="C51" s="446"/>
      <c r="D51" s="445"/>
      <c r="E51" s="447"/>
      <c r="F51" s="198"/>
      <c r="G51" s="441"/>
      <c r="H51" s="697"/>
      <c r="I51" s="450" t="s">
        <v>723</v>
      </c>
      <c r="J51" s="453"/>
      <c r="K51" s="453"/>
    </row>
    <row r="52" spans="1:11" ht="18.75" customHeight="1">
      <c r="A52" s="200"/>
      <c r="B52" s="200"/>
      <c r="C52" s="201"/>
      <c r="D52" s="200"/>
      <c r="E52" s="197"/>
      <c r="F52" s="203"/>
      <c r="G52" s="687" t="s">
        <v>334</v>
      </c>
      <c r="H52" s="688"/>
      <c r="I52" s="692"/>
      <c r="J52" s="692"/>
      <c r="K52" s="693"/>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727" t="s">
        <v>285</v>
      </c>
      <c r="B2" s="727"/>
      <c r="C2" s="727"/>
      <c r="D2" s="727"/>
      <c r="E2" s="727"/>
      <c r="F2" s="727"/>
      <c r="G2" s="727"/>
      <c r="H2" s="727"/>
      <c r="I2" s="727"/>
      <c r="J2" s="727"/>
      <c r="K2" s="727"/>
    </row>
    <row r="5" spans="1:11" ht="18.75" customHeight="1">
      <c r="A5" s="187" t="s">
        <v>86</v>
      </c>
      <c r="B5" s="724" t="s">
        <v>382</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661"/>
      <c r="H16" s="662"/>
      <c r="I16" s="662"/>
      <c r="J16" s="662"/>
      <c r="K16" s="66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5" t="s">
        <v>292</v>
      </c>
      <c r="B18" s="718" t="s">
        <v>384</v>
      </c>
      <c r="C18" s="718"/>
      <c r="D18" s="718"/>
      <c r="E18" s="718"/>
      <c r="F18" s="718"/>
      <c r="G18" s="718" t="s">
        <v>385</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187" t="s">
        <v>294</v>
      </c>
      <c r="C20" s="724" t="s">
        <v>295</v>
      </c>
      <c r="D20" s="724"/>
      <c r="E20" s="724"/>
      <c r="F20" s="724"/>
      <c r="G20" s="724"/>
      <c r="H20" s="724"/>
      <c r="I20" s="724"/>
      <c r="J20" s="724"/>
      <c r="K20" s="724"/>
    </row>
    <row r="21" spans="1:11">
      <c r="A21" s="717"/>
      <c r="B21" s="701"/>
      <c r="C21" s="187" t="s">
        <v>296</v>
      </c>
      <c r="D21" s="187" t="s">
        <v>297</v>
      </c>
      <c r="E21" s="187" t="s">
        <v>298</v>
      </c>
      <c r="F21" s="725" t="s">
        <v>291</v>
      </c>
      <c r="G21" s="726"/>
      <c r="H21" s="718" t="s">
        <v>299</v>
      </c>
      <c r="I21" s="718"/>
      <c r="J21" s="718"/>
      <c r="K21" s="718"/>
    </row>
    <row r="22" spans="1:11" ht="18.75" customHeight="1">
      <c r="A22" s="717"/>
      <c r="B22" s="701"/>
      <c r="C22" s="350"/>
      <c r="D22" s="351"/>
      <c r="E22" s="352"/>
      <c r="F22" s="664"/>
      <c r="G22" s="664"/>
      <c r="H22" s="173" t="s">
        <v>300</v>
      </c>
      <c r="I22" s="353"/>
      <c r="J22" s="173" t="s">
        <v>301</v>
      </c>
      <c r="K22" s="354"/>
    </row>
    <row r="23" spans="1:11" ht="18.75" customHeight="1">
      <c r="A23" s="717"/>
      <c r="B23" s="701"/>
      <c r="C23" s="350"/>
      <c r="D23" s="351"/>
      <c r="E23" s="352"/>
      <c r="F23" s="664"/>
      <c r="G23" s="664"/>
      <c r="H23" s="173" t="s">
        <v>300</v>
      </c>
      <c r="I23" s="353"/>
      <c r="J23" s="173" t="s">
        <v>301</v>
      </c>
      <c r="K23" s="354"/>
    </row>
    <row r="24" spans="1:11" ht="7.5" customHeight="1"/>
    <row r="25" spans="1:11" ht="7.5" customHeight="1"/>
    <row r="26" spans="1:11">
      <c r="A26" s="167" t="s">
        <v>316</v>
      </c>
    </row>
    <row r="27" spans="1:11" ht="3.75" customHeight="1"/>
    <row r="28" spans="1:11">
      <c r="A28" s="706" t="s">
        <v>63</v>
      </c>
      <c r="B28" s="704" t="s">
        <v>504</v>
      </c>
      <c r="C28" s="705"/>
      <c r="D28" s="704" t="s">
        <v>505</v>
      </c>
      <c r="E28" s="744"/>
      <c r="F28" s="705"/>
      <c r="G28" s="704" t="s">
        <v>506</v>
      </c>
      <c r="H28" s="744"/>
      <c r="I28" s="744"/>
      <c r="J28" s="744"/>
      <c r="K28" s="705"/>
    </row>
    <row r="29" spans="1:11">
      <c r="A29" s="707"/>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18" t="s">
        <v>638</v>
      </c>
      <c r="B31" s="454"/>
      <c r="C31" s="454"/>
      <c r="D31" s="454"/>
      <c r="E31" s="454"/>
      <c r="F31" s="454"/>
      <c r="G31" s="454"/>
      <c r="H31" s="454"/>
      <c r="I31" s="454"/>
      <c r="J31" s="454"/>
      <c r="K31" s="454"/>
    </row>
    <row r="32" spans="1:11" ht="15" customHeight="1">
      <c r="A32" s="718"/>
      <c r="B32" s="356"/>
      <c r="C32" s="356"/>
      <c r="D32" s="356"/>
      <c r="E32" s="360"/>
      <c r="F32" s="360"/>
      <c r="G32" s="360"/>
      <c r="H32" s="360"/>
      <c r="I32" s="360"/>
      <c r="J32" s="360"/>
      <c r="K32" s="360"/>
    </row>
    <row r="33" spans="1:13">
      <c r="A33" s="706" t="s">
        <v>63</v>
      </c>
      <c r="B33" s="706" t="s">
        <v>389</v>
      </c>
      <c r="C33" s="706" t="s">
        <v>396</v>
      </c>
      <c r="D33" s="706" t="s">
        <v>279</v>
      </c>
      <c r="E33" s="706" t="s">
        <v>282</v>
      </c>
      <c r="F33" s="750" t="s">
        <v>397</v>
      </c>
      <c r="G33" s="750"/>
      <c r="H33" s="750"/>
      <c r="I33" s="750"/>
      <c r="J33" s="750"/>
      <c r="K33" s="750"/>
    </row>
    <row r="34" spans="1:13">
      <c r="A34" s="707"/>
      <c r="B34" s="707"/>
      <c r="C34" s="707"/>
      <c r="D34" s="707"/>
      <c r="E34" s="707"/>
      <c r="F34" s="750" t="s">
        <v>390</v>
      </c>
      <c r="G34" s="750"/>
      <c r="H34" s="750"/>
      <c r="I34" s="750" t="s">
        <v>279</v>
      </c>
      <c r="J34" s="750"/>
      <c r="K34" s="750"/>
    </row>
    <row r="35" spans="1:13" ht="18.75" customHeight="1">
      <c r="A35" s="187" t="s">
        <v>637</v>
      </c>
      <c r="B35" s="351"/>
      <c r="C35" s="351"/>
      <c r="D35" s="361"/>
      <c r="E35" s="208" t="str">
        <f>IF(SUM(B30:K30)+SUM(B35:D35)=0,"",SUM(B30:K30)+SUM(B35:D35))</f>
        <v/>
      </c>
      <c r="F35" s="751"/>
      <c r="G35" s="751"/>
      <c r="H35" s="751"/>
      <c r="I35" s="752"/>
      <c r="J35" s="752"/>
      <c r="K35" s="752"/>
    </row>
    <row r="36" spans="1:13" ht="15" customHeight="1">
      <c r="A36" s="718" t="s">
        <v>638</v>
      </c>
      <c r="B36" s="454"/>
      <c r="C36" s="454"/>
      <c r="D36" s="454"/>
      <c r="E36" s="209" t="str">
        <f>IF(SUM(B31:K31)+SUM(B36:D36)=0,"",SUM(B31:K31)+SUM(B36:D36))</f>
        <v/>
      </c>
      <c r="F36" s="751"/>
      <c r="G36" s="751"/>
      <c r="H36" s="751"/>
      <c r="I36" s="752"/>
      <c r="J36" s="752"/>
      <c r="K36" s="752"/>
    </row>
    <row r="37" spans="1:13" ht="15" customHeight="1">
      <c r="A37" s="718"/>
      <c r="B37" s="356"/>
      <c r="C37" s="356"/>
      <c r="D37" s="362"/>
      <c r="E37" s="210" t="str">
        <f>IF(SUM(B32:K32)+SUM(B37:D37)=0,"",SUM(B32:K32)+SUM(B37:D37))</f>
        <v/>
      </c>
      <c r="F37" s="751"/>
      <c r="G37" s="751"/>
      <c r="H37" s="751"/>
      <c r="I37" s="752"/>
      <c r="J37" s="752"/>
      <c r="K37" s="752"/>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62" t="s">
        <v>399</v>
      </c>
      <c r="B42" s="763"/>
      <c r="C42" s="763"/>
      <c r="D42" s="764"/>
      <c r="E42" s="754" t="s">
        <v>403</v>
      </c>
      <c r="F42" s="755"/>
      <c r="G42" s="755"/>
      <c r="H42" s="756"/>
      <c r="I42" s="745" t="s">
        <v>282</v>
      </c>
      <c r="J42" s="235"/>
      <c r="K42" s="240"/>
    </row>
    <row r="43" spans="1:13" ht="15" customHeight="1">
      <c r="A43" s="765"/>
      <c r="B43" s="766"/>
      <c r="C43" s="766"/>
      <c r="D43" s="767"/>
      <c r="E43" s="748" t="s">
        <v>400</v>
      </c>
      <c r="F43" s="234"/>
      <c r="G43" s="748" t="s">
        <v>401</v>
      </c>
      <c r="H43" s="239"/>
      <c r="I43" s="746"/>
      <c r="J43" s="235"/>
      <c r="K43" s="240"/>
    </row>
    <row r="44" spans="1:13" ht="27" customHeight="1">
      <c r="A44" s="667"/>
      <c r="B44" s="768"/>
      <c r="C44" s="768"/>
      <c r="D44" s="668"/>
      <c r="E44" s="749"/>
      <c r="F44" s="243" t="s">
        <v>404</v>
      </c>
      <c r="G44" s="749"/>
      <c r="H44" s="251" t="s">
        <v>404</v>
      </c>
      <c r="I44" s="747"/>
      <c r="J44" s="235"/>
      <c r="K44" s="240"/>
    </row>
    <row r="45" spans="1:13" ht="15" customHeight="1">
      <c r="A45" s="757"/>
      <c r="B45" s="757"/>
      <c r="C45" s="757"/>
      <c r="D45" s="757"/>
      <c r="E45" s="363"/>
      <c r="F45" s="333" t="str">
        <f>L45</f>
        <v/>
      </c>
      <c r="G45" s="515"/>
      <c r="H45" s="334" t="str">
        <f>M45</f>
        <v/>
      </c>
      <c r="I45" s="250" t="str">
        <f>IF(E45+G45=0,"",F45+H45)</f>
        <v/>
      </c>
      <c r="J45" s="240"/>
      <c r="K45" s="240"/>
      <c r="L45" s="167" t="str">
        <f>IF(E45="","",ROUND(E45/12,2))</f>
        <v/>
      </c>
      <c r="M45" s="167" t="str">
        <f>IF(G45="","",ROUND(G45/12,2))</f>
        <v/>
      </c>
    </row>
    <row r="46" spans="1:13" ht="15" customHeight="1">
      <c r="A46" s="757"/>
      <c r="B46" s="757"/>
      <c r="C46" s="757"/>
      <c r="D46" s="757"/>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57"/>
      <c r="B47" s="757"/>
      <c r="C47" s="757"/>
      <c r="D47" s="757"/>
      <c r="E47" s="363"/>
      <c r="F47" s="333" t="str">
        <f t="shared" si="0"/>
        <v/>
      </c>
      <c r="G47" s="515"/>
      <c r="H47" s="334" t="str">
        <f t="shared" si="1"/>
        <v/>
      </c>
      <c r="I47" s="250" t="str">
        <f t="shared" si="2"/>
        <v/>
      </c>
      <c r="J47" s="240"/>
      <c r="K47" s="240"/>
      <c r="L47" s="167" t="str">
        <f t="shared" si="3"/>
        <v/>
      </c>
      <c r="M47" s="167" t="str">
        <f t="shared" si="4"/>
        <v/>
      </c>
    </row>
    <row r="48" spans="1:13" ht="15" customHeight="1">
      <c r="A48" s="757"/>
      <c r="B48" s="757"/>
      <c r="C48" s="757"/>
      <c r="D48" s="757"/>
      <c r="E48" s="363"/>
      <c r="F48" s="333" t="str">
        <f t="shared" si="0"/>
        <v/>
      </c>
      <c r="G48" s="515"/>
      <c r="H48" s="334" t="str">
        <f t="shared" si="1"/>
        <v/>
      </c>
      <c r="I48" s="250" t="str">
        <f t="shared" si="2"/>
        <v/>
      </c>
      <c r="J48" s="240"/>
      <c r="K48" s="240"/>
      <c r="L48" s="167" t="str">
        <f t="shared" si="3"/>
        <v/>
      </c>
      <c r="M48" s="167" t="str">
        <f t="shared" si="4"/>
        <v/>
      </c>
    </row>
    <row r="49" spans="1:13" ht="15" customHeight="1">
      <c r="A49" s="757"/>
      <c r="B49" s="757"/>
      <c r="C49" s="757"/>
      <c r="D49" s="757"/>
      <c r="E49" s="363"/>
      <c r="F49" s="333" t="str">
        <f t="shared" si="0"/>
        <v/>
      </c>
      <c r="G49" s="515"/>
      <c r="H49" s="334" t="str">
        <f t="shared" si="1"/>
        <v/>
      </c>
      <c r="I49" s="250" t="str">
        <f t="shared" si="2"/>
        <v/>
      </c>
      <c r="J49" s="240"/>
      <c r="K49" s="240"/>
      <c r="L49" s="167" t="str">
        <f t="shared" si="3"/>
        <v/>
      </c>
      <c r="M49" s="167" t="str">
        <f t="shared" si="4"/>
        <v/>
      </c>
    </row>
    <row r="50" spans="1:13" ht="15" customHeight="1">
      <c r="A50" s="757"/>
      <c r="B50" s="757"/>
      <c r="C50" s="757"/>
      <c r="D50" s="757"/>
      <c r="E50" s="363"/>
      <c r="F50" s="333" t="str">
        <f t="shared" si="0"/>
        <v/>
      </c>
      <c r="G50" s="515"/>
      <c r="H50" s="334" t="str">
        <f t="shared" si="1"/>
        <v/>
      </c>
      <c r="I50" s="250" t="str">
        <f t="shared" si="2"/>
        <v/>
      </c>
      <c r="J50" s="240"/>
      <c r="K50" s="240"/>
      <c r="L50" s="167" t="str">
        <f t="shared" si="3"/>
        <v/>
      </c>
      <c r="M50" s="167" t="str">
        <f t="shared" si="4"/>
        <v/>
      </c>
    </row>
    <row r="51" spans="1:13" ht="15" customHeight="1">
      <c r="A51" s="757"/>
      <c r="B51" s="757"/>
      <c r="C51" s="757"/>
      <c r="D51" s="757"/>
      <c r="E51" s="363"/>
      <c r="F51" s="333" t="str">
        <f t="shared" si="0"/>
        <v/>
      </c>
      <c r="G51" s="515"/>
      <c r="H51" s="334" t="str">
        <f t="shared" si="1"/>
        <v/>
      </c>
      <c r="I51" s="250" t="str">
        <f t="shared" si="2"/>
        <v/>
      </c>
      <c r="J51" s="240"/>
      <c r="K51" s="240"/>
      <c r="L51" s="167" t="str">
        <f t="shared" si="3"/>
        <v/>
      </c>
      <c r="M51" s="167" t="str">
        <f t="shared" si="4"/>
        <v/>
      </c>
    </row>
    <row r="52" spans="1:13" ht="15" customHeight="1">
      <c r="A52" s="757"/>
      <c r="B52" s="757"/>
      <c r="C52" s="757"/>
      <c r="D52" s="757"/>
      <c r="E52" s="363"/>
      <c r="F52" s="333" t="str">
        <f t="shared" si="0"/>
        <v/>
      </c>
      <c r="G52" s="515"/>
      <c r="H52" s="334" t="str">
        <f t="shared" si="1"/>
        <v/>
      </c>
      <c r="I52" s="250" t="str">
        <f t="shared" si="2"/>
        <v/>
      </c>
      <c r="J52" s="240"/>
      <c r="K52" s="240"/>
      <c r="L52" s="167" t="str">
        <f t="shared" si="3"/>
        <v/>
      </c>
      <c r="M52" s="167" t="str">
        <f t="shared" si="4"/>
        <v/>
      </c>
    </row>
    <row r="53" spans="1:13" ht="15" customHeight="1">
      <c r="A53" s="757"/>
      <c r="B53" s="757"/>
      <c r="C53" s="757"/>
      <c r="D53" s="757"/>
      <c r="E53" s="363"/>
      <c r="F53" s="333" t="str">
        <f t="shared" si="0"/>
        <v/>
      </c>
      <c r="G53" s="515"/>
      <c r="H53" s="334" t="str">
        <f t="shared" si="1"/>
        <v/>
      </c>
      <c r="I53" s="250" t="str">
        <f t="shared" si="2"/>
        <v/>
      </c>
      <c r="J53" s="240"/>
      <c r="K53" s="240"/>
      <c r="L53" s="167" t="str">
        <f t="shared" si="3"/>
        <v/>
      </c>
      <c r="M53" s="167" t="str">
        <f t="shared" si="4"/>
        <v/>
      </c>
    </row>
    <row r="54" spans="1:13" ht="15" customHeight="1">
      <c r="A54" s="757"/>
      <c r="B54" s="757"/>
      <c r="C54" s="757"/>
      <c r="D54" s="757"/>
      <c r="E54" s="363"/>
      <c r="F54" s="333" t="str">
        <f t="shared" si="0"/>
        <v/>
      </c>
      <c r="G54" s="515"/>
      <c r="H54" s="334" t="str">
        <f t="shared" si="1"/>
        <v/>
      </c>
      <c r="I54" s="250" t="str">
        <f t="shared" si="2"/>
        <v/>
      </c>
      <c r="J54" s="240"/>
      <c r="K54" s="240"/>
      <c r="L54" s="167" t="str">
        <f t="shared" si="3"/>
        <v/>
      </c>
      <c r="M54" s="167" t="str">
        <f t="shared" si="4"/>
        <v/>
      </c>
    </row>
    <row r="55" spans="1:13" ht="15" customHeight="1">
      <c r="A55" s="757"/>
      <c r="B55" s="757"/>
      <c r="C55" s="757"/>
      <c r="D55" s="757"/>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58"/>
      <c r="B56" s="758"/>
      <c r="C56" s="758"/>
      <c r="D56" s="758"/>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59" t="s">
        <v>282</v>
      </c>
      <c r="B57" s="760"/>
      <c r="C57" s="760"/>
      <c r="D57" s="761"/>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53" t="s">
        <v>405</v>
      </c>
      <c r="G58" s="753"/>
      <c r="H58" s="753"/>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727" t="s">
        <v>285</v>
      </c>
      <c r="B2" s="727"/>
      <c r="C2" s="727"/>
      <c r="D2" s="727"/>
      <c r="E2" s="727"/>
      <c r="F2" s="727"/>
      <c r="G2" s="727"/>
      <c r="H2" s="727"/>
      <c r="I2" s="727"/>
      <c r="J2" s="727"/>
      <c r="K2" s="727"/>
    </row>
    <row r="5" spans="1:11" ht="18.75" customHeight="1">
      <c r="A5" s="187" t="s">
        <v>86</v>
      </c>
      <c r="B5" s="724" t="s">
        <v>407</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661"/>
      <c r="H16" s="662"/>
      <c r="I16" s="662"/>
      <c r="J16" s="662"/>
      <c r="K16" s="66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5" t="s">
        <v>292</v>
      </c>
      <c r="B18" s="718" t="s">
        <v>408</v>
      </c>
      <c r="C18" s="718"/>
      <c r="D18" s="718"/>
      <c r="E18" s="718"/>
      <c r="F18" s="718"/>
      <c r="G18" s="718" t="s">
        <v>409</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187" t="s">
        <v>294</v>
      </c>
      <c r="C20" s="724" t="s">
        <v>295</v>
      </c>
      <c r="D20" s="724"/>
      <c r="E20" s="724"/>
      <c r="F20" s="724"/>
      <c r="G20" s="724"/>
      <c r="H20" s="724"/>
      <c r="I20" s="724"/>
      <c r="J20" s="724"/>
      <c r="K20" s="724"/>
    </row>
    <row r="21" spans="1:11">
      <c r="A21" s="717"/>
      <c r="B21" s="701"/>
      <c r="C21" s="187" t="s">
        <v>296</v>
      </c>
      <c r="D21" s="187" t="s">
        <v>297</v>
      </c>
      <c r="E21" s="187" t="s">
        <v>298</v>
      </c>
      <c r="F21" s="725" t="s">
        <v>291</v>
      </c>
      <c r="G21" s="726"/>
      <c r="H21" s="718" t="s">
        <v>299</v>
      </c>
      <c r="I21" s="718"/>
      <c r="J21" s="718"/>
      <c r="K21" s="718"/>
    </row>
    <row r="22" spans="1:11" ht="18.75" customHeight="1">
      <c r="A22" s="717"/>
      <c r="B22" s="701"/>
      <c r="C22" s="350"/>
      <c r="D22" s="351"/>
      <c r="E22" s="352"/>
      <c r="F22" s="664"/>
      <c r="G22" s="664"/>
      <c r="H22" s="173" t="s">
        <v>300</v>
      </c>
      <c r="I22" s="353"/>
      <c r="J22" s="173" t="s">
        <v>301</v>
      </c>
      <c r="K22" s="354"/>
    </row>
    <row r="23" spans="1:11" ht="18.75" customHeight="1">
      <c r="A23" s="717"/>
      <c r="B23" s="701"/>
      <c r="C23" s="350"/>
      <c r="D23" s="351"/>
      <c r="E23" s="352"/>
      <c r="F23" s="664"/>
      <c r="G23" s="664"/>
      <c r="H23" s="173" t="s">
        <v>300</v>
      </c>
      <c r="I23" s="353"/>
      <c r="J23" s="173" t="s">
        <v>301</v>
      </c>
      <c r="K23" s="354"/>
    </row>
    <row r="24" spans="1:11" ht="12" customHeight="1"/>
    <row r="25" spans="1:11" ht="12" customHeight="1"/>
    <row r="26" spans="1:11">
      <c r="A26" s="167" t="s">
        <v>316</v>
      </c>
    </row>
    <row r="27" spans="1:11" ht="3.75" customHeight="1"/>
    <row r="28" spans="1:11">
      <c r="A28" s="682" t="s">
        <v>63</v>
      </c>
      <c r="B28" s="721" t="s">
        <v>507</v>
      </c>
      <c r="C28" s="722"/>
      <c r="D28" s="722"/>
      <c r="E28" s="722"/>
      <c r="F28" s="722"/>
      <c r="G28" s="722"/>
      <c r="H28" s="722"/>
      <c r="I28" s="722"/>
      <c r="J28" s="722"/>
      <c r="K28" s="723"/>
    </row>
    <row r="29" spans="1:11">
      <c r="A29" s="742"/>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18" t="s">
        <v>638</v>
      </c>
      <c r="B31" s="355"/>
      <c r="C31" s="355"/>
      <c r="D31" s="355"/>
      <c r="E31" s="355"/>
      <c r="F31" s="355"/>
      <c r="G31" s="355"/>
      <c r="H31" s="355"/>
      <c r="I31" s="355"/>
      <c r="J31" s="355"/>
      <c r="K31" s="355"/>
    </row>
    <row r="32" spans="1:11" ht="15" customHeight="1">
      <c r="A32" s="718"/>
      <c r="B32" s="356"/>
      <c r="C32" s="356"/>
      <c r="D32" s="356"/>
      <c r="E32" s="360"/>
      <c r="F32" s="360"/>
      <c r="G32" s="360"/>
      <c r="H32" s="360"/>
      <c r="I32" s="360"/>
      <c r="J32" s="360"/>
      <c r="K32" s="360"/>
    </row>
    <row r="33" spans="1:11">
      <c r="A33" s="682" t="s">
        <v>63</v>
      </c>
      <c r="B33" s="192"/>
      <c r="C33" s="192" t="s">
        <v>421</v>
      </c>
      <c r="D33" s="192" t="s">
        <v>422</v>
      </c>
      <c r="E33" s="192" t="s">
        <v>423</v>
      </c>
      <c r="F33" s="706" t="s">
        <v>424</v>
      </c>
      <c r="G33" s="706" t="s">
        <v>279</v>
      </c>
      <c r="H33" s="706" t="s">
        <v>282</v>
      </c>
      <c r="I33" s="682" t="s">
        <v>397</v>
      </c>
      <c r="J33" s="785"/>
      <c r="K33" s="683"/>
    </row>
    <row r="34" spans="1:11" ht="24">
      <c r="A34" s="742"/>
      <c r="B34" s="253" t="s">
        <v>420</v>
      </c>
      <c r="C34" s="253" t="s">
        <v>425</v>
      </c>
      <c r="D34" s="253" t="s">
        <v>426</v>
      </c>
      <c r="E34" s="253" t="s">
        <v>427</v>
      </c>
      <c r="F34" s="707"/>
      <c r="G34" s="707"/>
      <c r="H34" s="707"/>
      <c r="I34" s="742"/>
      <c r="J34" s="786"/>
      <c r="K34" s="743"/>
    </row>
    <row r="35" spans="1:11" ht="18.75" customHeight="1">
      <c r="A35" s="187" t="s">
        <v>637</v>
      </c>
      <c r="B35" s="356"/>
      <c r="C35" s="356"/>
      <c r="D35" s="356"/>
      <c r="E35" s="356"/>
      <c r="F35" s="356"/>
      <c r="G35" s="365"/>
      <c r="H35" s="180" t="str">
        <f>IF(SUM(B30:K30)+SUM(B35:G35)=0,"",SUM((B30:K30)+SUM(B35:G35)))</f>
        <v/>
      </c>
      <c r="I35" s="776"/>
      <c r="J35" s="777"/>
      <c r="K35" s="778"/>
    </row>
    <row r="36" spans="1:11" ht="15" customHeight="1">
      <c r="A36" s="718" t="s">
        <v>638</v>
      </c>
      <c r="B36" s="454"/>
      <c r="C36" s="454"/>
      <c r="D36" s="454"/>
      <c r="E36" s="454"/>
      <c r="F36" s="454"/>
      <c r="G36" s="454"/>
      <c r="H36" s="179" t="str">
        <f t="shared" ref="H36:H37" si="0">IF(SUM(B31:K31)+SUM(B36:G36)=0,"",SUM((B31:K31)+SUM(B36:G36)))</f>
        <v/>
      </c>
      <c r="I36" s="779"/>
      <c r="J36" s="780"/>
      <c r="K36" s="781"/>
    </row>
    <row r="37" spans="1:11" ht="15" customHeight="1">
      <c r="A37" s="718"/>
      <c r="B37" s="356"/>
      <c r="C37" s="356"/>
      <c r="D37" s="356"/>
      <c r="E37" s="356"/>
      <c r="F37" s="356"/>
      <c r="G37" s="356"/>
      <c r="H37" s="180" t="str">
        <f t="shared" si="0"/>
        <v/>
      </c>
      <c r="I37" s="782"/>
      <c r="J37" s="783"/>
      <c r="K37" s="78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69" t="s">
        <v>429</v>
      </c>
      <c r="B42" s="770"/>
      <c r="C42" s="770"/>
      <c r="D42" s="770"/>
      <c r="E42" s="770"/>
      <c r="F42" s="770"/>
      <c r="G42" s="770"/>
      <c r="H42" s="770"/>
      <c r="I42" s="771"/>
      <c r="J42" s="235"/>
      <c r="K42" s="240"/>
    </row>
    <row r="43" spans="1:11" ht="15" customHeight="1">
      <c r="A43" s="769" t="s">
        <v>431</v>
      </c>
      <c r="B43" s="770"/>
      <c r="C43" s="770"/>
      <c r="D43" s="770"/>
      <c r="E43" s="770"/>
      <c r="F43" s="770"/>
      <c r="G43" s="770"/>
      <c r="H43" s="770"/>
      <c r="I43" s="771"/>
      <c r="J43" s="240"/>
      <c r="K43" s="240"/>
    </row>
    <row r="44" spans="1:11" ht="15" customHeight="1">
      <c r="A44" s="702" t="s">
        <v>430</v>
      </c>
      <c r="B44" s="772"/>
      <c r="C44" s="366"/>
      <c r="D44" s="702" t="s">
        <v>411</v>
      </c>
      <c r="E44" s="772"/>
      <c r="F44" s="367"/>
      <c r="G44" s="702" t="s">
        <v>412</v>
      </c>
      <c r="H44" s="703"/>
      <c r="I44" s="367"/>
      <c r="J44" s="240"/>
      <c r="K44" s="240"/>
    </row>
    <row r="45" spans="1:11" ht="15" customHeight="1">
      <c r="A45" s="702" t="s">
        <v>413</v>
      </c>
      <c r="B45" s="772"/>
      <c r="C45" s="366"/>
      <c r="D45" s="702" t="s">
        <v>414</v>
      </c>
      <c r="E45" s="772"/>
      <c r="F45" s="367"/>
      <c r="G45" s="702" t="s">
        <v>415</v>
      </c>
      <c r="H45" s="703"/>
      <c r="I45" s="367"/>
      <c r="J45" s="240"/>
      <c r="K45" s="240"/>
    </row>
    <row r="46" spans="1:11" ht="15" customHeight="1">
      <c r="A46" s="702" t="s">
        <v>416</v>
      </c>
      <c r="B46" s="772"/>
      <c r="C46" s="366"/>
      <c r="D46" s="773" t="s">
        <v>417</v>
      </c>
      <c r="E46" s="773"/>
      <c r="F46" s="367"/>
      <c r="G46" s="772" t="s">
        <v>418</v>
      </c>
      <c r="H46" s="773"/>
      <c r="I46" s="367"/>
      <c r="J46" s="240"/>
      <c r="K46" s="240"/>
    </row>
    <row r="47" spans="1:11" ht="15" customHeight="1">
      <c r="A47" s="702" t="s">
        <v>419</v>
      </c>
      <c r="B47" s="772"/>
      <c r="C47" s="366"/>
      <c r="D47" s="773" t="s">
        <v>420</v>
      </c>
      <c r="E47" s="773"/>
      <c r="F47" s="367"/>
      <c r="G47" s="775"/>
      <c r="H47" s="775"/>
      <c r="I47" s="246"/>
      <c r="J47" s="240"/>
      <c r="K47" s="240"/>
    </row>
    <row r="48" spans="1:11" ht="15" customHeight="1">
      <c r="A48" s="735" t="s">
        <v>432</v>
      </c>
      <c r="B48" s="774"/>
      <c r="C48" s="354"/>
      <c r="D48" s="240"/>
      <c r="E48" s="240"/>
      <c r="F48" s="240"/>
      <c r="G48" s="240"/>
      <c r="H48" s="240"/>
      <c r="I48" s="255"/>
      <c r="J48" s="240"/>
      <c r="K48" s="240"/>
    </row>
    <row r="49" spans="1:11" ht="15" customHeight="1">
      <c r="A49" s="735" t="s">
        <v>433</v>
      </c>
      <c r="B49" s="774"/>
      <c r="C49" s="354"/>
      <c r="D49" s="240"/>
      <c r="E49" s="240"/>
      <c r="F49" s="240"/>
      <c r="G49" s="240"/>
      <c r="H49" s="240"/>
      <c r="I49" s="255"/>
      <c r="J49" s="240"/>
      <c r="K49" s="240"/>
    </row>
    <row r="50" spans="1:11" ht="15" customHeight="1">
      <c r="A50" s="735" t="s">
        <v>434</v>
      </c>
      <c r="B50" s="774"/>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727" t="s">
        <v>285</v>
      </c>
      <c r="B2" s="727"/>
      <c r="C2" s="727"/>
      <c r="D2" s="727"/>
      <c r="E2" s="727"/>
      <c r="F2" s="727"/>
      <c r="G2" s="727"/>
      <c r="H2" s="727"/>
      <c r="I2" s="727"/>
      <c r="J2" s="727"/>
      <c r="K2" s="727"/>
    </row>
    <row r="5" spans="1:11" ht="18.75" customHeight="1">
      <c r="A5" s="187" t="s">
        <v>86</v>
      </c>
      <c r="B5" s="724" t="s">
        <v>436</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725"/>
      <c r="H16" s="787"/>
      <c r="I16" s="787"/>
      <c r="J16" s="787"/>
      <c r="K16" s="72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187" t="s">
        <v>294</v>
      </c>
      <c r="C20" s="724" t="s">
        <v>295</v>
      </c>
      <c r="D20" s="724"/>
      <c r="E20" s="724"/>
      <c r="F20" s="724"/>
      <c r="G20" s="724"/>
      <c r="H20" s="724"/>
      <c r="I20" s="724"/>
      <c r="J20" s="724"/>
      <c r="K20" s="724"/>
    </row>
    <row r="21" spans="1:11">
      <c r="A21" s="717"/>
      <c r="B21" s="701"/>
      <c r="C21" s="187" t="s">
        <v>296</v>
      </c>
      <c r="D21" s="187" t="s">
        <v>297</v>
      </c>
      <c r="E21" s="187" t="s">
        <v>298</v>
      </c>
      <c r="F21" s="725" t="s">
        <v>291</v>
      </c>
      <c r="G21" s="726"/>
      <c r="H21" s="718" t="s">
        <v>299</v>
      </c>
      <c r="I21" s="718"/>
      <c r="J21" s="718"/>
      <c r="K21" s="718"/>
    </row>
    <row r="22" spans="1:11" ht="18.75" customHeight="1">
      <c r="A22" s="717"/>
      <c r="B22" s="701"/>
      <c r="C22" s="350"/>
      <c r="D22" s="351"/>
      <c r="E22" s="352"/>
      <c r="F22" s="664"/>
      <c r="G22" s="664"/>
      <c r="H22" s="173" t="s">
        <v>300</v>
      </c>
      <c r="I22" s="353"/>
      <c r="J22" s="173" t="s">
        <v>301</v>
      </c>
      <c r="K22" s="354"/>
    </row>
    <row r="23" spans="1:11" ht="18.75" customHeight="1">
      <c r="A23" s="717"/>
      <c r="B23" s="701"/>
      <c r="C23" s="350"/>
      <c r="D23" s="351"/>
      <c r="E23" s="352"/>
      <c r="F23" s="664"/>
      <c r="G23" s="664"/>
      <c r="H23" s="173" t="s">
        <v>300</v>
      </c>
      <c r="I23" s="353"/>
      <c r="J23" s="173" t="s">
        <v>301</v>
      </c>
      <c r="K23" s="354"/>
    </row>
    <row r="26" spans="1:11">
      <c r="A26" s="167" t="s">
        <v>316</v>
      </c>
    </row>
    <row r="27" spans="1:11" ht="3.75" customHeight="1"/>
    <row r="28" spans="1:11" ht="15" customHeight="1">
      <c r="A28" s="706" t="s">
        <v>63</v>
      </c>
      <c r="B28" s="721" t="s">
        <v>508</v>
      </c>
      <c r="C28" s="722"/>
      <c r="D28" s="722"/>
      <c r="E28" s="723"/>
      <c r="F28" s="722" t="s">
        <v>509</v>
      </c>
      <c r="G28" s="722"/>
      <c r="H28" s="722"/>
      <c r="I28" s="723"/>
      <c r="J28" s="788" t="s">
        <v>437</v>
      </c>
      <c r="K28" s="706" t="s">
        <v>282</v>
      </c>
    </row>
    <row r="29" spans="1:11" ht="58.5" customHeight="1">
      <c r="A29" s="707"/>
      <c r="B29" s="190"/>
      <c r="C29" s="190" t="s">
        <v>439</v>
      </c>
      <c r="D29" s="190" t="s">
        <v>440</v>
      </c>
      <c r="E29" s="326" t="s">
        <v>616</v>
      </c>
      <c r="F29" s="190" t="s">
        <v>441</v>
      </c>
      <c r="G29" s="190" t="s">
        <v>442</v>
      </c>
      <c r="H29" s="172" t="s">
        <v>443</v>
      </c>
      <c r="I29" s="207" t="s">
        <v>279</v>
      </c>
      <c r="J29" s="789"/>
      <c r="K29" s="707"/>
    </row>
    <row r="30" spans="1:11" ht="18.75" customHeight="1">
      <c r="A30" s="187" t="s">
        <v>637</v>
      </c>
      <c r="B30" s="351"/>
      <c r="C30" s="351"/>
      <c r="D30" s="351"/>
      <c r="E30" s="359"/>
      <c r="F30" s="351"/>
      <c r="G30" s="351"/>
      <c r="H30" s="351"/>
      <c r="I30" s="351"/>
      <c r="J30" s="351"/>
      <c r="K30" s="178" t="str">
        <f>IF(SUM(B30:J30)=0,"",SUM(B30:J30))</f>
        <v/>
      </c>
    </row>
    <row r="31" spans="1:11" ht="15" customHeight="1">
      <c r="A31" s="718" t="s">
        <v>638</v>
      </c>
      <c r="B31" s="454"/>
      <c r="C31" s="454"/>
      <c r="D31" s="454"/>
      <c r="E31" s="455"/>
      <c r="F31" s="454"/>
      <c r="G31" s="454"/>
      <c r="H31" s="454"/>
      <c r="I31" s="454"/>
      <c r="J31" s="454"/>
      <c r="K31" s="179" t="str">
        <f t="shared" ref="K31:K32" si="0">IF(SUM(B31:J31)=0,"",SUM(B31:J31))</f>
        <v/>
      </c>
    </row>
    <row r="32" spans="1:11" ht="15" customHeight="1">
      <c r="A32" s="718"/>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69" t="s">
        <v>446</v>
      </c>
      <c r="B46" s="770"/>
      <c r="C46" s="771"/>
      <c r="D46" s="368"/>
      <c r="E46" s="199" t="s">
        <v>456</v>
      </c>
      <c r="F46" s="735"/>
      <c r="G46" s="736"/>
      <c r="H46" s="736"/>
      <c r="I46" s="774"/>
      <c r="J46" s="196"/>
      <c r="K46" s="196"/>
    </row>
    <row r="47" spans="1:11" ht="18.75" customHeight="1">
      <c r="A47" s="769" t="s">
        <v>447</v>
      </c>
      <c r="B47" s="770"/>
      <c r="C47" s="771"/>
      <c r="D47" s="661" t="s">
        <v>457</v>
      </c>
      <c r="E47" s="662"/>
      <c r="F47" s="662"/>
      <c r="G47" s="663"/>
      <c r="H47" s="735"/>
      <c r="I47" s="774"/>
      <c r="J47" s="196"/>
      <c r="K47" s="196"/>
    </row>
    <row r="48" spans="1:11" ht="18.75" customHeight="1">
      <c r="A48" s="790" t="s">
        <v>448</v>
      </c>
      <c r="B48" s="791"/>
      <c r="C48" s="791"/>
      <c r="D48" s="791"/>
      <c r="E48" s="791"/>
      <c r="F48" s="791"/>
      <c r="G48" s="791"/>
      <c r="H48" s="791"/>
      <c r="I48" s="792"/>
      <c r="J48" s="196"/>
      <c r="K48" s="196"/>
    </row>
    <row r="49" spans="1:11" ht="18.75" customHeight="1">
      <c r="A49" s="195"/>
      <c r="B49" s="769" t="s">
        <v>452</v>
      </c>
      <c r="C49" s="771"/>
      <c r="D49" s="193" t="s">
        <v>450</v>
      </c>
      <c r="E49" s="369"/>
      <c r="F49" s="259" t="s">
        <v>451</v>
      </c>
      <c r="G49" s="369"/>
      <c r="H49" s="259" t="s">
        <v>454</v>
      </c>
      <c r="I49" s="171"/>
      <c r="J49" s="196"/>
      <c r="K49" s="196"/>
    </row>
    <row r="50" spans="1:11" ht="18.75" customHeight="1">
      <c r="A50" s="445"/>
      <c r="B50" s="769" t="s">
        <v>728</v>
      </c>
      <c r="C50" s="771"/>
      <c r="D50" s="439" t="s">
        <v>455</v>
      </c>
      <c r="E50" s="442"/>
      <c r="F50" s="443" t="s">
        <v>451</v>
      </c>
      <c r="G50" s="442"/>
      <c r="H50" s="443" t="s">
        <v>454</v>
      </c>
      <c r="I50" s="444"/>
      <c r="J50" s="446"/>
      <c r="K50" s="446"/>
    </row>
    <row r="51" spans="1:11" ht="18.75" customHeight="1">
      <c r="A51" s="195"/>
      <c r="B51" s="769" t="s">
        <v>453</v>
      </c>
      <c r="C51" s="771"/>
      <c r="D51" s="193" t="s">
        <v>455</v>
      </c>
      <c r="E51" s="369"/>
      <c r="F51" s="259" t="s">
        <v>451</v>
      </c>
      <c r="G51" s="369"/>
      <c r="H51" s="259" t="s">
        <v>454</v>
      </c>
      <c r="I51" s="171"/>
      <c r="J51" s="196"/>
      <c r="K51" s="196"/>
    </row>
    <row r="52" spans="1:11" ht="18.75" customHeight="1">
      <c r="A52" s="200"/>
      <c r="B52" s="769" t="s">
        <v>449</v>
      </c>
      <c r="C52" s="771"/>
      <c r="D52" s="661"/>
      <c r="E52" s="662"/>
      <c r="F52" s="662"/>
      <c r="G52" s="663"/>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727" t="s">
        <v>285</v>
      </c>
      <c r="B2" s="727"/>
      <c r="C2" s="727"/>
      <c r="D2" s="727"/>
      <c r="E2" s="727"/>
      <c r="F2" s="727"/>
      <c r="G2" s="727"/>
      <c r="H2" s="727"/>
      <c r="I2" s="727"/>
      <c r="J2" s="727"/>
      <c r="K2" s="727"/>
    </row>
    <row r="5" spans="1:11" ht="18.75" customHeight="1">
      <c r="A5" s="187" t="s">
        <v>86</v>
      </c>
      <c r="B5" s="724" t="s">
        <v>459</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06"/>
      <c r="C16" s="806"/>
      <c r="D16" s="806"/>
      <c r="E16" s="806"/>
      <c r="F16" s="806"/>
      <c r="G16" s="725"/>
      <c r="H16" s="787"/>
      <c r="I16" s="787"/>
      <c r="J16" s="787"/>
      <c r="K16" s="72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18" t="s">
        <v>550</v>
      </c>
      <c r="B18" s="797"/>
      <c r="C18" s="798"/>
      <c r="D18" s="798"/>
      <c r="E18" s="798"/>
      <c r="F18" s="799"/>
      <c r="G18" s="735" t="s">
        <v>490</v>
      </c>
      <c r="H18" s="736"/>
      <c r="I18" s="736"/>
      <c r="J18" s="736"/>
      <c r="K18" s="774"/>
    </row>
    <row r="19" spans="1:11" ht="19.5" customHeight="1">
      <c r="A19" s="718"/>
      <c r="B19" s="800"/>
      <c r="C19" s="801"/>
      <c r="D19" s="801"/>
      <c r="E19" s="801"/>
      <c r="F19" s="802"/>
      <c r="G19" s="702" t="s">
        <v>551</v>
      </c>
      <c r="H19" s="772"/>
      <c r="I19" s="803"/>
      <c r="J19" s="804"/>
      <c r="K19" s="805"/>
    </row>
    <row r="20" spans="1:11">
      <c r="A20" s="695" t="s">
        <v>292</v>
      </c>
      <c r="B20" s="806" t="s">
        <v>40</v>
      </c>
      <c r="C20" s="806"/>
      <c r="D20" s="806"/>
      <c r="E20" s="806"/>
      <c r="F20" s="806"/>
      <c r="G20" s="807"/>
      <c r="H20" s="807"/>
      <c r="I20" s="807"/>
      <c r="J20" s="807"/>
      <c r="K20" s="807"/>
    </row>
    <row r="21" spans="1:11" ht="18.75" customHeight="1">
      <c r="A21" s="719"/>
      <c r="B21" s="701"/>
      <c r="C21" s="701"/>
      <c r="D21" s="701"/>
      <c r="E21" s="701"/>
      <c r="F21" s="701"/>
      <c r="G21" s="808"/>
      <c r="H21" s="808"/>
      <c r="I21" s="808"/>
      <c r="J21" s="808"/>
      <c r="K21" s="808"/>
    </row>
    <row r="22" spans="1:11" ht="12" customHeight="1">
      <c r="A22" s="717" t="s">
        <v>293</v>
      </c>
      <c r="B22" s="187" t="s">
        <v>294</v>
      </c>
      <c r="C22" s="724" t="s">
        <v>295</v>
      </c>
      <c r="D22" s="724"/>
      <c r="E22" s="724"/>
      <c r="F22" s="724"/>
      <c r="G22" s="724"/>
      <c r="H22" s="724"/>
      <c r="I22" s="724"/>
      <c r="J22" s="724"/>
      <c r="K22" s="724"/>
    </row>
    <row r="23" spans="1:11">
      <c r="A23" s="717"/>
      <c r="B23" s="701"/>
      <c r="C23" s="187" t="s">
        <v>296</v>
      </c>
      <c r="D23" s="187" t="s">
        <v>297</v>
      </c>
      <c r="E23" s="187" t="s">
        <v>298</v>
      </c>
      <c r="F23" s="725" t="s">
        <v>291</v>
      </c>
      <c r="G23" s="726"/>
      <c r="H23" s="718" t="s">
        <v>299</v>
      </c>
      <c r="I23" s="718"/>
      <c r="J23" s="718"/>
      <c r="K23" s="718"/>
    </row>
    <row r="24" spans="1:11" ht="18.75" customHeight="1">
      <c r="A24" s="717"/>
      <c r="B24" s="701"/>
      <c r="C24" s="350"/>
      <c r="D24" s="351"/>
      <c r="E24" s="352"/>
      <c r="F24" s="664"/>
      <c r="G24" s="664"/>
      <c r="H24" s="173" t="s">
        <v>300</v>
      </c>
      <c r="I24" s="353"/>
      <c r="J24" s="173" t="s">
        <v>301</v>
      </c>
      <c r="K24" s="354"/>
    </row>
    <row r="25" spans="1:11" ht="18.75" customHeight="1">
      <c r="A25" s="717"/>
      <c r="B25" s="701"/>
      <c r="C25" s="350"/>
      <c r="D25" s="351"/>
      <c r="E25" s="352"/>
      <c r="F25" s="664"/>
      <c r="G25" s="66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06" t="s">
        <v>63</v>
      </c>
      <c r="B30" s="813" t="s">
        <v>502</v>
      </c>
      <c r="C30" s="814"/>
      <c r="D30" s="815"/>
      <c r="E30" s="793" t="s">
        <v>503</v>
      </c>
      <c r="F30" s="794"/>
      <c r="G30" s="795"/>
      <c r="H30" s="706" t="s">
        <v>282</v>
      </c>
      <c r="I30" s="750" t="s">
        <v>397</v>
      </c>
      <c r="J30" s="750"/>
      <c r="K30" s="750"/>
    </row>
    <row r="31" spans="1:11" ht="18.75" customHeight="1">
      <c r="A31" s="796"/>
      <c r="B31" s="809" t="s">
        <v>496</v>
      </c>
      <c r="C31" s="264"/>
      <c r="D31" s="264"/>
      <c r="E31" s="720" t="s">
        <v>498</v>
      </c>
      <c r="F31" s="706" t="s">
        <v>578</v>
      </c>
      <c r="G31" s="683" t="s">
        <v>279</v>
      </c>
      <c r="H31" s="796"/>
      <c r="I31" s="750"/>
      <c r="J31" s="750"/>
      <c r="K31" s="750"/>
    </row>
    <row r="32" spans="1:11" ht="18.75" customHeight="1">
      <c r="A32" s="707"/>
      <c r="B32" s="810"/>
      <c r="C32" s="280" t="s">
        <v>497</v>
      </c>
      <c r="D32" s="280" t="s">
        <v>577</v>
      </c>
      <c r="E32" s="811"/>
      <c r="F32" s="707"/>
      <c r="G32" s="743"/>
      <c r="H32" s="707"/>
      <c r="I32" s="750"/>
      <c r="J32" s="750"/>
      <c r="K32" s="750"/>
    </row>
    <row r="33" spans="1:11" ht="30" customHeight="1">
      <c r="A33" s="386" t="s">
        <v>640</v>
      </c>
      <c r="B33" s="351"/>
      <c r="C33" s="351"/>
      <c r="D33" s="351"/>
      <c r="E33" s="351"/>
      <c r="F33" s="351"/>
      <c r="G33" s="351"/>
      <c r="H33" s="178" t="str">
        <f>IF(SUM(B33+E33+F33+G33)=0,"",SUM(B33+E33+F33+G33))</f>
        <v/>
      </c>
      <c r="I33" s="776"/>
      <c r="J33" s="777"/>
      <c r="K33" s="778"/>
    </row>
    <row r="34" spans="1:11" ht="15" customHeight="1">
      <c r="A34" s="812" t="s">
        <v>641</v>
      </c>
      <c r="B34" s="454"/>
      <c r="C34" s="454"/>
      <c r="D34" s="454"/>
      <c r="E34" s="454"/>
      <c r="F34" s="454"/>
      <c r="G34" s="454"/>
      <c r="H34" s="179" t="str">
        <f t="shared" ref="H34:H35" si="0">IF(SUM(B34+E34+F34+G34)=0,"",SUM(B34+E34+F34+G34))</f>
        <v/>
      </c>
      <c r="I34" s="779"/>
      <c r="J34" s="780"/>
      <c r="K34" s="781"/>
    </row>
    <row r="35" spans="1:11" ht="15" customHeight="1">
      <c r="A35" s="701"/>
      <c r="B35" s="356"/>
      <c r="C35" s="356"/>
      <c r="D35" s="356"/>
      <c r="E35" s="356"/>
      <c r="F35" s="356"/>
      <c r="G35" s="356"/>
      <c r="H35" s="180" t="str">
        <f t="shared" si="0"/>
        <v/>
      </c>
      <c r="I35" s="782"/>
      <c r="J35" s="783"/>
      <c r="K35" s="78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5" t="s">
        <v>579</v>
      </c>
      <c r="B40" s="826"/>
      <c r="C40" s="816" t="s">
        <v>630</v>
      </c>
      <c r="D40" s="817"/>
      <c r="E40" s="817"/>
      <c r="F40" s="818"/>
      <c r="G40" s="816" t="s">
        <v>631</v>
      </c>
      <c r="H40" s="817"/>
      <c r="I40" s="817"/>
      <c r="J40" s="818"/>
      <c r="K40" s="314"/>
    </row>
    <row r="41" spans="1:11" ht="12" customHeight="1">
      <c r="A41" s="827"/>
      <c r="B41" s="828"/>
      <c r="C41" s="819" t="s">
        <v>584</v>
      </c>
      <c r="D41" s="822" t="s">
        <v>585</v>
      </c>
      <c r="E41" s="315"/>
      <c r="F41" s="316"/>
      <c r="G41" s="819" t="s">
        <v>584</v>
      </c>
      <c r="H41" s="822" t="s">
        <v>585</v>
      </c>
      <c r="I41" s="315"/>
      <c r="J41" s="316"/>
      <c r="K41" s="314"/>
    </row>
    <row r="42" spans="1:11" ht="12" customHeight="1">
      <c r="A42" s="827"/>
      <c r="B42" s="828"/>
      <c r="C42" s="820"/>
      <c r="D42" s="823"/>
      <c r="E42" s="816" t="s">
        <v>586</v>
      </c>
      <c r="F42" s="818"/>
      <c r="G42" s="820"/>
      <c r="H42" s="823"/>
      <c r="I42" s="816" t="s">
        <v>586</v>
      </c>
      <c r="J42" s="818"/>
      <c r="K42" s="314"/>
    </row>
    <row r="43" spans="1:11" ht="12" customHeight="1">
      <c r="A43" s="829"/>
      <c r="B43" s="830"/>
      <c r="C43" s="821"/>
      <c r="D43" s="824"/>
      <c r="E43" s="317" t="s">
        <v>584</v>
      </c>
      <c r="F43" s="317" t="s">
        <v>587</v>
      </c>
      <c r="G43" s="821"/>
      <c r="H43" s="824"/>
      <c r="I43" s="317" t="s">
        <v>584</v>
      </c>
      <c r="J43" s="317" t="s">
        <v>587</v>
      </c>
      <c r="K43" s="314"/>
    </row>
    <row r="44" spans="1:11" ht="15" customHeight="1">
      <c r="A44" s="806" t="s">
        <v>580</v>
      </c>
      <c r="B44" s="317" t="s">
        <v>582</v>
      </c>
      <c r="C44" s="519"/>
      <c r="D44" s="519"/>
      <c r="E44" s="519"/>
      <c r="F44" s="519"/>
      <c r="G44" s="519"/>
      <c r="H44" s="519"/>
      <c r="I44" s="519"/>
      <c r="J44" s="519"/>
      <c r="K44" s="314"/>
    </row>
    <row r="45" spans="1:11" ht="15" customHeight="1">
      <c r="A45" s="806"/>
      <c r="B45" s="317" t="s">
        <v>583</v>
      </c>
      <c r="C45" s="519"/>
      <c r="D45" s="519"/>
      <c r="E45" s="519"/>
      <c r="F45" s="519"/>
      <c r="G45" s="519"/>
      <c r="H45" s="519"/>
      <c r="I45" s="519"/>
      <c r="J45" s="519"/>
      <c r="K45" s="314"/>
    </row>
    <row r="46" spans="1:11" ht="15" customHeight="1">
      <c r="A46" s="827" t="s">
        <v>581</v>
      </c>
      <c r="B46" s="317" t="s">
        <v>582</v>
      </c>
      <c r="C46" s="519"/>
      <c r="D46" s="519"/>
      <c r="E46" s="519"/>
      <c r="F46" s="519"/>
      <c r="G46" s="519"/>
      <c r="H46" s="519"/>
      <c r="I46" s="519"/>
      <c r="J46" s="519"/>
      <c r="K46" s="314"/>
    </row>
    <row r="47" spans="1:11" ht="15" customHeight="1">
      <c r="A47" s="829"/>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62" t="s">
        <v>399</v>
      </c>
      <c r="B52" s="763"/>
      <c r="C52" s="763"/>
      <c r="D52" s="764"/>
      <c r="E52" s="754" t="s">
        <v>403</v>
      </c>
      <c r="F52" s="755"/>
      <c r="G52" s="755"/>
      <c r="H52" s="756"/>
      <c r="I52" s="745" t="s">
        <v>282</v>
      </c>
      <c r="J52" s="235"/>
      <c r="K52" s="240"/>
    </row>
    <row r="53" spans="1:13" ht="15" customHeight="1">
      <c r="A53" s="765"/>
      <c r="B53" s="766"/>
      <c r="C53" s="766"/>
      <c r="D53" s="767"/>
      <c r="E53" s="748" t="s">
        <v>400</v>
      </c>
      <c r="F53" s="234"/>
      <c r="G53" s="748" t="s">
        <v>401</v>
      </c>
      <c r="H53" s="239"/>
      <c r="I53" s="746"/>
      <c r="J53" s="235"/>
      <c r="K53" s="240"/>
    </row>
    <row r="54" spans="1:13" ht="27" customHeight="1">
      <c r="A54" s="667"/>
      <c r="B54" s="768"/>
      <c r="C54" s="768"/>
      <c r="D54" s="668"/>
      <c r="E54" s="749"/>
      <c r="F54" s="243" t="s">
        <v>404</v>
      </c>
      <c r="G54" s="749"/>
      <c r="H54" s="251" t="s">
        <v>404</v>
      </c>
      <c r="I54" s="747"/>
      <c r="J54" s="235"/>
      <c r="K54" s="240"/>
    </row>
    <row r="55" spans="1:13" ht="15" customHeight="1">
      <c r="A55" s="757"/>
      <c r="B55" s="757"/>
      <c r="C55" s="757"/>
      <c r="D55" s="757"/>
      <c r="E55" s="363"/>
      <c r="F55" s="244" t="str">
        <f>L55</f>
        <v/>
      </c>
      <c r="G55" s="521"/>
      <c r="H55" s="247" t="str">
        <f>M55</f>
        <v/>
      </c>
      <c r="I55" s="250" t="str">
        <f>IF(E55+G55=0,"",F55+H55)</f>
        <v/>
      </c>
      <c r="J55" s="240"/>
      <c r="K55" s="240"/>
      <c r="L55" s="167" t="str">
        <f>IF(E55="","",ROUND(E55/12,2))</f>
        <v/>
      </c>
      <c r="M55" s="167" t="str">
        <f>IF(G55="","",ROUND(G55/12,2))</f>
        <v/>
      </c>
    </row>
    <row r="56" spans="1:13" ht="15" customHeight="1">
      <c r="A56" s="757"/>
      <c r="B56" s="757"/>
      <c r="C56" s="757"/>
      <c r="D56" s="757"/>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57"/>
      <c r="B57" s="757"/>
      <c r="C57" s="757"/>
      <c r="D57" s="757"/>
      <c r="E57" s="363"/>
      <c r="F57" s="244" t="str">
        <f t="shared" si="1"/>
        <v/>
      </c>
      <c r="G57" s="521"/>
      <c r="H57" s="247" t="str">
        <f t="shared" si="2"/>
        <v/>
      </c>
      <c r="I57" s="250" t="str">
        <f t="shared" si="3"/>
        <v/>
      </c>
      <c r="J57" s="240"/>
      <c r="K57" s="240"/>
      <c r="L57" s="167" t="str">
        <f t="shared" si="4"/>
        <v/>
      </c>
      <c r="M57" s="167" t="str">
        <f t="shared" si="5"/>
        <v/>
      </c>
    </row>
    <row r="58" spans="1:13" ht="15" customHeight="1">
      <c r="A58" s="757"/>
      <c r="B58" s="757"/>
      <c r="C58" s="757"/>
      <c r="D58" s="757"/>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58"/>
      <c r="B59" s="758"/>
      <c r="C59" s="758"/>
      <c r="D59" s="758"/>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59" t="s">
        <v>282</v>
      </c>
      <c r="B60" s="760"/>
      <c r="C60" s="760"/>
      <c r="D60" s="761"/>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53" t="s">
        <v>405</v>
      </c>
      <c r="G61" s="753"/>
      <c r="H61" s="753"/>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41</vt:i4>
      </vt:variant>
    </vt:vector>
  </HeadingPairs>
  <TitlesOfParts>
    <vt:vector size="65"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2 スプリンクラー（個別計画書）</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mieken</cp:lastModifiedBy>
  <cp:lastPrinted>2020-02-12T00:59:29Z</cp:lastPrinted>
  <dcterms:created xsi:type="dcterms:W3CDTF">2000-07-04T04:40:42Z</dcterms:created>
  <dcterms:modified xsi:type="dcterms:W3CDTF">2021-10-14T00:07:51Z</dcterms:modified>
</cp:coreProperties>
</file>