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1公営企業決算統計\12_経営比較\06_経営比較分析表\03_市町から回答\水道\15_木曽岬町○\"/>
    </mc:Choice>
  </mc:AlternateContent>
  <workbookProtection workbookAlgorithmName="SHA-512" workbookHashValue="fsz75d35yyJ5OuTqrUZnH7tdwpa4Oy60esnXvhdCVRPOt64KzHH0p/FcE7icqgRAxUruOLXa6q3eB3Ta6VmHlg==" workbookSaltValue="xVh94ZXTcZtdRe3ci4RHXg==" workbookSpinCount="100000" lockStructure="1"/>
  <bookViews>
    <workbookView xWindow="0" yWindow="0" windowWidth="20490" windowHeight="775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<sst xmlns="http://schemas.openxmlformats.org/spreadsheetml/2006/main" count="228" uniqueCount="114">
  <si>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</si>
  <si>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</si>
  <si>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</si>
  <si>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</si>
  <si>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</si>
  <si>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</si>
  <si>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</si>
  <si>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</si>
  <si>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</si>
  <si>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</si>
  <si>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</si>
  <si>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</si>
  <si>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</si>
  <si>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</si>
  <si>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</si>
  <si>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</si>
  <si>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</si>
  <si>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</si>
  <si>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</si>
  <si>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</si>
  <si>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</si>
  <si>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</si>
  <si>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</si>
  <si>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</si>
  <si>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</si>
  <si>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</si>
  <si>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</si>
  <si>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</si>
  <si>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</si>
  <si>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</si>
  <si>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</si>
  <si>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</si>
  <si>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</si>
  <si>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</si>
  <si>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</si>
  <si>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</si>
  <si>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</si>
  <si>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</si>
  <si>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</si>
  <si>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</si>
  <si>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</si>
  <si>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</si>
  <si>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</si>
  <si>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</si>
  <si>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</si>
  <si>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</si>
  <si>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</si>
  <si>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</si>
  <si>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</si>
  <si>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</si>
  <si>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</si>
  <si>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</si>
  <si>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</si>
  <si>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</si>
  <si>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</si>
  <si>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</si>
  <si>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</si>
  <si>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</si>
  <si>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</si>
  <si>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</si>
  <si>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</si>
  <si>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</si>
  <si>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</si>
  <si>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</si>
  <si>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</si>
  <si>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</si>
  <si>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</si>
  <si>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</si>
  <si>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</si>
  <si>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</si>
  <si>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</si>
  <si>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</si>
  <si>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</si>
  <si>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</si>
  <si>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</si>
  <si>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</si>
  <si>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</si>
  <si>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</si>
  <si>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</si>
  <si>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</si>
  <si>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</si>
  <si>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</si>
  <si>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</si>
  <si>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</si>
  <si>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</si>
  <si>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</si>
  <si>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</si>
  <si>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</si>
  <si>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</si>
  <si>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</si>
  <si>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</si>
  <si>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</si>
  <si>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</si>
  <si>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</si>
  <si>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</si>
  <si>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</si>
  <si>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</si>
  <si>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</si>
  <si>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</si>
  <si>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</si>
  <si>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</si>
  <si>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</si>
  <si>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</si>
  <si>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</si>
  <si>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</si>
  <si>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</si>
  <si>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</si>
  <si>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</si>
  <si>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</si>
  <si>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</si>
  <si>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</si>
  <si>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①毎年度赤字経営が続いており、同規模事業体平均よりも下回っている。
②累積欠損金比率は同規模事業体平均よりも下回っている。
③毎年度100％を大きく上回っているため支払能力は十分備えているといえる。
④企業債は平成22年度以降発生していない。
⑤平成28年度は同規模事業体平均よりも下回っているが、平成29年度以降は上回っている。
⑥給水原価は同規模事業体の平均値よりも低く抑えられている。
⑦継続的に同規模事業体平均を上回っている。
⑧毎年度90％を超えており、継続的に同規模事業体平均を上回っている。</t>
    <rPh sb="155" eb="157">
      <t>イコウ</t>
    </rPh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</si>
  <si>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</si>
  <si>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t>①継続的に法定耐用年数の60％を超え、同規模事業体平均を上回っている。
②同規模事業体平均を上回っており、今後も増加が見込まれる。
③令和元年度は同規模事業体平均を大きく上回っているが、今後も将来的な老朽管の増加が予測されるため、より計画的な更新が必要である。</t>
    <rPh sb="82" eb="83">
      <t>オオ</t>
    </rPh>
    <rPh sb="93" eb="95">
      <t>コンゴ</t>
    </rPh>
    <rPh sb="96" eb="99">
      <t>ショウライテキ</t>
    </rPh>
    <rPh sb="100" eb="102">
      <t>ロウキュウ</t>
    </rPh>
    <rPh sb="102" eb="103">
      <t>カン</t>
    </rPh>
    <rPh sb="107" eb="109">
      <t>ヨソク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</si>
</sst>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0.15</c:v>
                </c:pt>
                <c:pt idx="2">
                  <c:v>0.61</c:v>
                </c:pt>
                <c:pt idx="3">
                  <c:v>0.55000000000000004</c:v>
                </c:pt>
                <c:pt idx="4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F2A-8A17-AEE27070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412464"/>
        <c:axId val="29441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1-4F2A-8A17-AEE27070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412464"/>
        <c:axId val="294412856"/>
      </c:lineChart>
      <c:dateAx>
        <c:axId val="294412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4412856"/>
        <c:crosses val="autoZero"/>
        <c:auto val="1"/>
        <c:lblOffset val="100"/>
        <c:baseTimeUnit val="years"/>
      </c:dateAx>
      <c:valAx>
        <c:axId val="29441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41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56.64</c:v>
                </c:pt>
                <c:pt idx="1">
                  <c:v>54.91</c:v>
                </c:pt>
                <c:pt idx="2">
                  <c:v>53.2</c:v>
                </c:pt>
                <c:pt idx="3">
                  <c:v>55.36</c:v>
                </c:pt>
                <c:pt idx="4">
                  <c:v>54.45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6-4F4C-AF6E-567AA4EA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61816"/>
        <c:axId val="32586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6-4F4C-AF6E-567AA4EA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61816"/>
        <c:axId val="325862208"/>
      </c:lineChart>
      <c:dateAx>
        <c:axId val="325861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862208"/>
        <c:crosses val="autoZero"/>
        <c:auto val="1"/>
        <c:lblOffset val="100"/>
        <c:baseTimeUnit val="years"/>
      </c:dateAx>
      <c:valAx>
        <c:axId val="32586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861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91.91</c:v>
                </c:pt>
                <c:pt idx="1">
                  <c:v>93.62</c:v>
                </c:pt>
                <c:pt idx="2">
                  <c:v>95.72</c:v>
                </c:pt>
                <c:pt idx="3">
                  <c:v>93.5</c:v>
                </c:pt>
                <c:pt idx="4">
                  <c:v>91.86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A-4328-AFB0-1AB0B994A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63384"/>
        <c:axId val="32580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A-4328-AFB0-1AB0B994A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63384"/>
        <c:axId val="325808560"/>
      </c:lineChart>
      <c:dateAx>
        <c:axId val="325863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808560"/>
        <c:crosses val="autoZero"/>
        <c:auto val="1"/>
        <c:lblOffset val="100"/>
        <c:baseTimeUnit val="years"/>
      </c:dateAx>
      <c:valAx>
        <c:axId val="32580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863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98.42</c:v>
                </c:pt>
                <c:pt idx="1">
                  <c:v>91.29</c:v>
                </c:pt>
                <c:pt idx="2">
                  <c:v>98.27</c:v>
                </c:pt>
                <c:pt idx="3">
                  <c:v>98.29</c:v>
                </c:pt>
                <c:pt idx="4">
                  <c:v>98.84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0-498B-AB60-375BBB32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474480"/>
        <c:axId val="32547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0-498B-AB60-375BBB32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74480"/>
        <c:axId val="325474872"/>
      </c:lineChart>
      <c:dateAx>
        <c:axId val="325474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474872"/>
        <c:crosses val="autoZero"/>
        <c:auto val="1"/>
        <c:lblOffset val="100"/>
        <c:baseTimeUnit val="years"/>
      </c:dateAx>
      <c:valAx>
        <c:axId val="325474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47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64.67</c:v>
                </c:pt>
                <c:pt idx="1">
                  <c:v>66.349999999999994</c:v>
                </c:pt>
                <c:pt idx="2">
                  <c:v>67.67</c:v>
                </c:pt>
                <c:pt idx="3">
                  <c:v>69.05</c:v>
                </c:pt>
                <c:pt idx="4">
                  <c:v>69.98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F-49E2-8660-0AA64283B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794376"/>
        <c:axId val="29479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1F-49E2-8660-0AA64283B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794376"/>
        <c:axId val="294794768"/>
      </c:lineChart>
      <c:dateAx>
        <c:axId val="294794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4794768"/>
        <c:crosses val="autoZero"/>
        <c:auto val="1"/>
        <c:lblOffset val="100"/>
        <c:baseTimeUnit val="years"/>
      </c:dateAx>
      <c:valAx>
        <c:axId val="29479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79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14.87</c:v>
                </c:pt>
                <c:pt idx="1">
                  <c:v>18.02</c:v>
                </c:pt>
                <c:pt idx="2">
                  <c:v>18.39</c:v>
                </c:pt>
                <c:pt idx="3">
                  <c:v>18.55</c:v>
                </c:pt>
                <c:pt idx="4">
                  <c:v>18.27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B-43BA-90ED-72DBDA486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795944"/>
        <c:axId val="29481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B-43BA-90ED-72DBDA486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795944"/>
        <c:axId val="294814024"/>
      </c:lineChart>
      <c:dateAx>
        <c:axId val="294795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94814024"/>
        <c:crosses val="autoZero"/>
        <c:auto val="1"/>
        <c:lblOffset val="100"/>
        <c:baseTimeUnit val="years"/>
      </c:dateAx>
      <c:valAx>
        <c:axId val="29481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79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9.91</c:v>
                </c:pt>
                <c:pt idx="2">
                  <c:v>1.83</c:v>
                </c:pt>
                <c:pt idx="3">
                  <c:v>2.09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0-446B-A43D-A0C8466F9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15592"/>
        <c:axId val="325419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0-446B-A43D-A0C8466F9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15592"/>
        <c:axId val="325419032"/>
      </c:lineChart>
      <c:dateAx>
        <c:axId val="294815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419032"/>
        <c:crosses val="autoZero"/>
        <c:auto val="1"/>
        <c:lblOffset val="100"/>
        <c:baseTimeUnit val="years"/>
      </c:dateAx>
      <c:valAx>
        <c:axId val="325419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81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7368.09</c:v>
                </c:pt>
                <c:pt idx="1">
                  <c:v>4342.92</c:v>
                </c:pt>
                <c:pt idx="2">
                  <c:v>7429.89</c:v>
                </c:pt>
                <c:pt idx="3">
                  <c:v>1778.47</c:v>
                </c:pt>
                <c:pt idx="4">
                  <c:v>649.02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5-4105-AF4F-158351F31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420208"/>
        <c:axId val="325420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5-4105-AF4F-158351F31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20208"/>
        <c:axId val="325420600"/>
      </c:lineChart>
      <c:dateAx>
        <c:axId val="325420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420600"/>
        <c:crosses val="autoZero"/>
        <c:auto val="1"/>
        <c:lblOffset val="100"/>
        <c:baseTimeUnit val="years"/>
      </c:dateAx>
      <c:valAx>
        <c:axId val="325420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42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8-4C39-AE66-30D02ACF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65536"/>
        <c:axId val="32536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8-4C39-AE66-30D02ACF6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65536"/>
        <c:axId val="325365928"/>
      </c:lineChart>
      <c:dateAx>
        <c:axId val="325365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365928"/>
        <c:crosses val="autoZero"/>
        <c:auto val="1"/>
        <c:lblOffset val="100"/>
        <c:baseTimeUnit val="years"/>
      </c:dateAx>
      <c:valAx>
        <c:axId val="325365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36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96.28</c:v>
                </c:pt>
                <c:pt idx="1">
                  <c:v>89.5</c:v>
                </c:pt>
                <c:pt idx="2">
                  <c:v>96.46</c:v>
                </c:pt>
                <c:pt idx="3">
                  <c:v>96.63</c:v>
                </c:pt>
                <c:pt idx="4">
                  <c:v>96.67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D-4581-9DA0-E6DB67263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490816"/>
        <c:axId val="32549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D-4581-9DA0-E6DB67263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90816"/>
        <c:axId val="325490424"/>
      </c:lineChart>
      <c:dateAx>
        <c:axId val="325490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490424"/>
        <c:crosses val="autoZero"/>
        <c:auto val="1"/>
        <c:lblOffset val="100"/>
        <c:baseTimeUnit val="years"/>
      </c:dateAx>
      <c:valAx>
        <c:axId val="32549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4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175.97</c:v>
                </c:pt>
                <c:pt idx="1">
                  <c:v>188.69</c:v>
                </c:pt>
                <c:pt idx="2">
                  <c:v>174.37</c:v>
                </c:pt>
                <c:pt idx="3">
                  <c:v>175.77</c:v>
                </c:pt>
                <c:pt idx="4">
                  <c:v>178.51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5-4F4E-BB08-F471CB0F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91752"/>
        <c:axId val="32539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5-4F4E-BB08-F471CB0F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91752"/>
        <c:axId val="325392144"/>
      </c:lineChart>
      <c:dateAx>
        <c:axId val="325391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5392144"/>
        <c:crosses val="autoZero"/>
        <c:auto val="1"/>
        <c:lblOffset val="100"/>
        <c:baseTimeUnit val="years"/>
      </c:dateAx>
      <c:valAx>
        <c:axId val="32539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391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1" zoomScaleNormal="100" workbookViewId="0">
      <selection activeCell="DQ86" sqref="DP86:DQ8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三重県　木曽岬町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6257</v>
      </c>
      <c r="AM8" s="71"/>
      <c r="AN8" s="71"/>
      <c r="AO8" s="71"/>
      <c r="AP8" s="71"/>
      <c r="AQ8" s="71"/>
      <c r="AR8" s="71"/>
      <c r="AS8" s="71"/>
      <c r="AT8" s="67">
        <f>データ!$S$6</f>
        <v>15.74</v>
      </c>
      <c r="AU8" s="68"/>
      <c r="AV8" s="68"/>
      <c r="AW8" s="68"/>
      <c r="AX8" s="68"/>
      <c r="AY8" s="68"/>
      <c r="AZ8" s="68"/>
      <c r="BA8" s="68"/>
      <c r="BB8" s="70">
        <f>データ!$T$6</f>
        <v>397.52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88.72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2750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6228</v>
      </c>
      <c r="AM10" s="71"/>
      <c r="AN10" s="71"/>
      <c r="AO10" s="71"/>
      <c r="AP10" s="71"/>
      <c r="AQ10" s="71"/>
      <c r="AR10" s="71"/>
      <c r="AS10" s="71"/>
      <c r="AT10" s="67">
        <f>データ!$V$6</f>
        <v>15.72</v>
      </c>
      <c r="AU10" s="68"/>
      <c r="AV10" s="68"/>
      <c r="AW10" s="68"/>
      <c r="AX10" s="68"/>
      <c r="AY10" s="68"/>
      <c r="AZ10" s="68"/>
      <c r="BA10" s="68"/>
      <c r="BB10" s="70">
        <f>データ!$W$6</f>
        <v>396.18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111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113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DrV67ZtUniCMU8mz2w2fwAuobrTyfpWPcfB203Un/nXq9onq7tvWLl+M71LOylUngYgPGlZ5yPFf0puEgQ/Xng==" saltValue="kYlxDVVqWx/WZayN68uab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243035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木曽岬町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88.72</v>
      </c>
      <c r="P6" s="35">
        <f t="shared" si="3"/>
        <v>100</v>
      </c>
      <c r="Q6" s="35">
        <f t="shared" si="3"/>
        <v>2750</v>
      </c>
      <c r="R6" s="35">
        <f t="shared" si="3"/>
        <v>6257</v>
      </c>
      <c r="S6" s="35">
        <f t="shared" si="3"/>
        <v>15.74</v>
      </c>
      <c r="T6" s="35">
        <f t="shared" si="3"/>
        <v>397.52</v>
      </c>
      <c r="U6" s="35">
        <f t="shared" si="3"/>
        <v>6228</v>
      </c>
      <c r="V6" s="35">
        <f t="shared" si="3"/>
        <v>15.72</v>
      </c>
      <c r="W6" s="35">
        <f t="shared" si="3"/>
        <v>396.18</v>
      </c>
      <c r="X6" s="36">
        <f>IF(X7="",NA(),X7)</f>
        <v>98.42</v>
      </c>
      <c r="Y6" s="36">
        <f t="shared" ref="Y6:AG6" si="4">IF(Y7="",NA(),Y7)</f>
        <v>91.29</v>
      </c>
      <c r="Z6" s="36">
        <f t="shared" si="4"/>
        <v>98.27</v>
      </c>
      <c r="AA6" s="36">
        <f t="shared" si="4"/>
        <v>98.29</v>
      </c>
      <c r="AB6" s="36">
        <f t="shared" si="4"/>
        <v>98.84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6">
        <f>IF(AI7="",NA(),AI7)</f>
        <v>0.09</v>
      </c>
      <c r="AJ6" s="36">
        <f t="shared" ref="AJ6:AR6" si="5">IF(AJ7="",NA(),AJ7)</f>
        <v>9.91</v>
      </c>
      <c r="AK6" s="36">
        <f t="shared" si="5"/>
        <v>1.83</v>
      </c>
      <c r="AL6" s="36">
        <f t="shared" si="5"/>
        <v>2.09</v>
      </c>
      <c r="AM6" s="36">
        <f t="shared" si="5"/>
        <v>2.1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7368.09</v>
      </c>
      <c r="AU6" s="36">
        <f t="shared" ref="AU6:BC6" si="6">IF(AU7="",NA(),AU7)</f>
        <v>4342.92</v>
      </c>
      <c r="AV6" s="36">
        <f t="shared" si="6"/>
        <v>7429.89</v>
      </c>
      <c r="AW6" s="36">
        <f t="shared" si="6"/>
        <v>1778.47</v>
      </c>
      <c r="AX6" s="36">
        <f t="shared" si="6"/>
        <v>649.02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96.28</v>
      </c>
      <c r="BQ6" s="36">
        <f t="shared" ref="BQ6:BY6" si="8">IF(BQ7="",NA(),BQ7)</f>
        <v>89.5</v>
      </c>
      <c r="BR6" s="36">
        <f t="shared" si="8"/>
        <v>96.46</v>
      </c>
      <c r="BS6" s="36">
        <f t="shared" si="8"/>
        <v>96.63</v>
      </c>
      <c r="BT6" s="36">
        <f t="shared" si="8"/>
        <v>96.67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175.97</v>
      </c>
      <c r="CB6" s="36">
        <f t="shared" ref="CB6:CJ6" si="9">IF(CB7="",NA(),CB7)</f>
        <v>188.69</v>
      </c>
      <c r="CC6" s="36">
        <f t="shared" si="9"/>
        <v>174.37</v>
      </c>
      <c r="CD6" s="36">
        <f t="shared" si="9"/>
        <v>175.77</v>
      </c>
      <c r="CE6" s="36">
        <f t="shared" si="9"/>
        <v>178.51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56.64</v>
      </c>
      <c r="CM6" s="36">
        <f t="shared" ref="CM6:CU6" si="10">IF(CM7="",NA(),CM7)</f>
        <v>54.91</v>
      </c>
      <c r="CN6" s="36">
        <f t="shared" si="10"/>
        <v>53.2</v>
      </c>
      <c r="CO6" s="36">
        <f t="shared" si="10"/>
        <v>55.36</v>
      </c>
      <c r="CP6" s="36">
        <f t="shared" si="10"/>
        <v>54.45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91.91</v>
      </c>
      <c r="CX6" s="36">
        <f t="shared" ref="CX6:DF6" si="11">IF(CX7="",NA(),CX7)</f>
        <v>93.62</v>
      </c>
      <c r="CY6" s="36">
        <f t="shared" si="11"/>
        <v>95.72</v>
      </c>
      <c r="CZ6" s="36">
        <f t="shared" si="11"/>
        <v>93.5</v>
      </c>
      <c r="DA6" s="36">
        <f t="shared" si="11"/>
        <v>91.86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64.67</v>
      </c>
      <c r="DI6" s="36">
        <f t="shared" ref="DI6:DQ6" si="12">IF(DI7="",NA(),DI7)</f>
        <v>66.349999999999994</v>
      </c>
      <c r="DJ6" s="36">
        <f t="shared" si="12"/>
        <v>67.67</v>
      </c>
      <c r="DK6" s="36">
        <f t="shared" si="12"/>
        <v>69.05</v>
      </c>
      <c r="DL6" s="36">
        <f t="shared" si="12"/>
        <v>69.98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6">
        <f>IF(DS7="",NA(),DS7)</f>
        <v>14.87</v>
      </c>
      <c r="DT6" s="36">
        <f t="shared" ref="DT6:EB6" si="13">IF(DT7="",NA(),DT7)</f>
        <v>18.02</v>
      </c>
      <c r="DU6" s="36">
        <f t="shared" si="13"/>
        <v>18.39</v>
      </c>
      <c r="DV6" s="36">
        <f t="shared" si="13"/>
        <v>18.55</v>
      </c>
      <c r="DW6" s="36">
        <f t="shared" si="13"/>
        <v>18.27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6">
        <f>IF(ED7="",NA(),ED7)</f>
        <v>0.56000000000000005</v>
      </c>
      <c r="EE6" s="36">
        <f t="shared" ref="EE6:EM6" si="14">IF(EE7="",NA(),EE7)</f>
        <v>0.15</v>
      </c>
      <c r="EF6" s="36">
        <f t="shared" si="14"/>
        <v>0.61</v>
      </c>
      <c r="EG6" s="36">
        <f t="shared" si="14"/>
        <v>0.55000000000000004</v>
      </c>
      <c r="EH6" s="36">
        <f t="shared" si="14"/>
        <v>1.21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243035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88.72</v>
      </c>
      <c r="P7" s="39">
        <v>100</v>
      </c>
      <c r="Q7" s="39">
        <v>2750</v>
      </c>
      <c r="R7" s="39">
        <v>6257</v>
      </c>
      <c r="S7" s="39">
        <v>15.74</v>
      </c>
      <c r="T7" s="39">
        <v>397.52</v>
      </c>
      <c r="U7" s="39">
        <v>6228</v>
      </c>
      <c r="V7" s="39">
        <v>15.72</v>
      </c>
      <c r="W7" s="39">
        <v>396.18</v>
      </c>
      <c r="X7" s="39">
        <v>98.42</v>
      </c>
      <c r="Y7" s="39">
        <v>91.29</v>
      </c>
      <c r="Z7" s="39">
        <v>98.27</v>
      </c>
      <c r="AA7" s="39">
        <v>98.29</v>
      </c>
      <c r="AB7" s="39">
        <v>98.84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0.09</v>
      </c>
      <c r="AJ7" s="39">
        <v>9.91</v>
      </c>
      <c r="AK7" s="39">
        <v>1.83</v>
      </c>
      <c r="AL7" s="39">
        <v>2.09</v>
      </c>
      <c r="AM7" s="39">
        <v>2.1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7368.09</v>
      </c>
      <c r="AU7" s="39">
        <v>4342.92</v>
      </c>
      <c r="AV7" s="39">
        <v>7429.89</v>
      </c>
      <c r="AW7" s="39">
        <v>1778.47</v>
      </c>
      <c r="AX7" s="39">
        <v>649.02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96.28</v>
      </c>
      <c r="BQ7" s="39">
        <v>89.5</v>
      </c>
      <c r="BR7" s="39">
        <v>96.46</v>
      </c>
      <c r="BS7" s="39">
        <v>96.63</v>
      </c>
      <c r="BT7" s="39">
        <v>96.67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175.97</v>
      </c>
      <c r="CB7" s="39">
        <v>188.69</v>
      </c>
      <c r="CC7" s="39">
        <v>174.37</v>
      </c>
      <c r="CD7" s="39">
        <v>175.77</v>
      </c>
      <c r="CE7" s="39">
        <v>178.51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56.64</v>
      </c>
      <c r="CM7" s="39">
        <v>54.91</v>
      </c>
      <c r="CN7" s="39">
        <v>53.2</v>
      </c>
      <c r="CO7" s="39">
        <v>55.36</v>
      </c>
      <c r="CP7" s="39">
        <v>54.45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91.91</v>
      </c>
      <c r="CX7" s="39">
        <v>93.62</v>
      </c>
      <c r="CY7" s="39">
        <v>95.72</v>
      </c>
      <c r="CZ7" s="39">
        <v>93.5</v>
      </c>
      <c r="DA7" s="39">
        <v>91.86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64.67</v>
      </c>
      <c r="DI7" s="39">
        <v>66.349999999999994</v>
      </c>
      <c r="DJ7" s="39">
        <v>67.67</v>
      </c>
      <c r="DK7" s="39">
        <v>69.05</v>
      </c>
      <c r="DL7" s="39">
        <v>69.98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14.87</v>
      </c>
      <c r="DT7" s="39">
        <v>18.02</v>
      </c>
      <c r="DU7" s="39">
        <v>18.39</v>
      </c>
      <c r="DV7" s="39">
        <v>18.55</v>
      </c>
      <c r="DW7" s="39">
        <v>18.27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0.56000000000000005</v>
      </c>
      <c r="EE7" s="39">
        <v>0.15</v>
      </c>
      <c r="EF7" s="39">
        <v>0.61</v>
      </c>
      <c r="EG7" s="39">
        <v>0.55000000000000004</v>
      </c>
      <c r="EH7" s="39">
        <v>1.21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cp:lastPrinted>2021-02-01T02:49:45Z</cp:lastPrinted>
  <dcterms:created xsi:type="dcterms:W3CDTF">2020-12-04T02:10:33Z</dcterms:created>
  <dcterms:modified xsi:type="dcterms:W3CDTF">2021-02-10T01:50:03Z</dcterms:modified>
  <cp:category/>
</cp:coreProperties>
</file>