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onishi52\Desktop\【経営比較分析表】2019_244422_47_1718\"/>
    </mc:Choice>
  </mc:AlternateContent>
  <workbookProtection workbookAlgorithmName="SHA-512" workbookHashValue="sqYygQTw3avnfUG4lT1Hz5R3YwDWdpvYpMHzhQyn7/BTi5Y4Ju2sEJHLOTmte6T/uguK1AHrXTiax9g53r0kGg==" workbookSaltValue="XtO4t+l4P4dQg3d6FJAD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<sst xmlns="http://schemas.openxmlformats.org/spreadsheetml/2006/main" count="236" uniqueCount="119">
  <si>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</si>
  <si>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</si>
  <si>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</si>
  <si>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</si>
  <si>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</si>
  <si>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</si>
  <si>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</si>
  <si>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</si>
  <si>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</si>
  <si>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</si>
  <si>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</si>
  <si>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</si>
  <si>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</si>
  <si>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</si>
  <si>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</si>
  <si>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</si>
  <si>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</si>
  <si>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</si>
  <si>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</si>
  <si>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</si>
  <si>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</si>
  <si>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</si>
  <si>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</si>
  <si>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</si>
  <si>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</si>
  <si>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</si>
  <si>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</si>
  <si>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</si>
  <si>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</si>
  <si>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</si>
  <si>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</si>
  <si>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</si>
  <si>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</si>
  <si>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</si>
  <si>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</si>
  <si>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</si>
  <si>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</si>
  <si>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</si>
  <si>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</si>
  <si>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</si>
  <si>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</si>
  <si>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</si>
  <si>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</si>
  <si>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</si>
  <si>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</si>
  <si>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</si>
  <si>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</si>
  <si>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</si>
  <si>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</si>
  <si>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</si>
  <si>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</si>
  <si>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</si>
  <si>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</si>
  <si>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</si>
  <si>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</si>
  <si>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</si>
  <si>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</si>
  <si>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</si>
  <si>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</si>
  <si>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</si>
  <si>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</si>
  <si>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</si>
  <si>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</si>
  <si>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</si>
  <si>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</si>
  <si>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</si>
  <si>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</si>
  <si>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</si>
  <si>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</si>
  <si>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</si>
  <si>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</si>
  <si>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</si>
  <si>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</si>
  <si>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</si>
  <si>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</si>
  <si>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</si>
  <si>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</si>
  <si>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</si>
  <si>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</si>
  <si>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</si>
  <si>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</si>
  <si>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</si>
  <si>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</si>
  <si>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</si>
  <si>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</si>
  <si>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</si>
  <si>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</si>
  <si>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</si>
  <si>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</si>
  <si>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</si>
  <si>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</si>
  <si>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</si>
  <si>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</si>
  <si>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</si>
  <si>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</si>
  <si>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</si>
  <si>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</si>
  <si>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</si>
  <si>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</si>
  <si>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</si>
  <si>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</si>
  <si>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</si>
  <si>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</si>
  <si>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</si>
  <si>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</si>
  <si>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</si>
  <si>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</si>
  <si>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</si>
  <si>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</si>
  <si>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</si>
  <si>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</si>
  <si>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</si>
  <si>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</si>
  <si>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</si>
  <si>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</si>
  <si>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</si>
  <si>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【収益的収支比率】
H29年度においては、償還金の増額に伴い例年より大きく下回っていたが、H30年とR01年では例年通りの数値に至っている。
【経費回収比率】
例年50％程度を超えている程度であり、使用料では汚水処理に係る経費を賄えていない状態である。類似団体の平均値においても、同じような数値の推移となっていることから、当町が特別悪い状態に陥っているわけではないことが見てとれる。しかし、今後も改善に向けて汚水処理費や使用料の見直しを検討する必要がある。
【汚水処理原価】
公共下水道事業と比較して処理区域が広いために原価が高くなっているが、類似団体の平均値を下回っている形で安定をしている。
【施設利用率】
H30年度と同様に類似団体の平均値を大きく上回る形となった。施設の利用状況やスペックにおいては、現状おおむね適正であるといえる。
【水洗化率】
供給開始後、徐々に水洗化率は上昇しており、ここ数年の上昇は緩やかなものとなっているが増加している傾向である。
</t>
    <rPh sb="1" eb="3">
      <t>シュウエキ</t>
    </rPh>
    <rPh sb="3" eb="4">
      <t>テキ</t>
    </rPh>
    <rPh sb="4" eb="6">
      <t>シュウシ</t>
    </rPh>
    <rPh sb="6" eb="8">
      <t>ヒリツ</t>
    </rPh>
    <rPh sb="13" eb="15">
      <t>ネンド</t>
    </rPh>
    <rPh sb="21" eb="24">
      <t>ショウカンキン</t>
    </rPh>
    <rPh sb="25" eb="27">
      <t>ゾウガク</t>
    </rPh>
    <rPh sb="28" eb="29">
      <t>トモナ</t>
    </rPh>
    <rPh sb="30" eb="32">
      <t>レイネン</t>
    </rPh>
    <rPh sb="34" eb="35">
      <t>オオ</t>
    </rPh>
    <rPh sb="37" eb="39">
      <t>シタマワ</t>
    </rPh>
    <rPh sb="48" eb="49">
      <t>ネン</t>
    </rPh>
    <rPh sb="53" eb="54">
      <t>ネン</t>
    </rPh>
    <rPh sb="56" eb="59">
      <t>レイネンドオ</t>
    </rPh>
    <rPh sb="61" eb="63">
      <t>スウチ</t>
    </rPh>
    <rPh sb="64" eb="65">
      <t>イタ</t>
    </rPh>
    <rPh sb="73" eb="75">
      <t>ケイヒ</t>
    </rPh>
    <rPh sb="75" eb="77">
      <t>カイシュウ</t>
    </rPh>
    <rPh sb="77" eb="79">
      <t>ヒリツ</t>
    </rPh>
    <rPh sb="81" eb="83">
      <t>レイネン</t>
    </rPh>
    <rPh sb="86" eb="88">
      <t>テイド</t>
    </rPh>
    <rPh sb="89" eb="90">
      <t>コ</t>
    </rPh>
    <rPh sb="94" eb="96">
      <t>テイド</t>
    </rPh>
    <rPh sb="100" eb="103">
      <t>シヨウリョウ</t>
    </rPh>
    <rPh sb="105" eb="107">
      <t>オスイ</t>
    </rPh>
    <rPh sb="107" eb="109">
      <t>ショリ</t>
    </rPh>
    <rPh sb="110" eb="111">
      <t>カカ</t>
    </rPh>
    <rPh sb="112" eb="114">
      <t>ケイヒ</t>
    </rPh>
    <rPh sb="115" eb="116">
      <t>マカナ</t>
    </rPh>
    <rPh sb="121" eb="123">
      <t>ジョウタイ</t>
    </rPh>
    <rPh sb="127" eb="129">
      <t>ルイジ</t>
    </rPh>
    <rPh sb="129" eb="131">
      <t>ダンタイ</t>
    </rPh>
    <rPh sb="132" eb="134">
      <t>ヘイキン</t>
    </rPh>
    <rPh sb="134" eb="135">
      <t>チ</t>
    </rPh>
    <rPh sb="141" eb="142">
      <t>オナ</t>
    </rPh>
    <rPh sb="146" eb="148">
      <t>スウチ</t>
    </rPh>
    <rPh sb="149" eb="151">
      <t>スイイ</t>
    </rPh>
    <rPh sb="162" eb="163">
      <t>トウ</t>
    </rPh>
    <rPh sb="163" eb="164">
      <t>マチ</t>
    </rPh>
    <rPh sb="165" eb="167">
      <t>トクベツ</t>
    </rPh>
    <rPh sb="167" eb="168">
      <t>ワル</t>
    </rPh>
    <rPh sb="169" eb="171">
      <t>ジョウタイ</t>
    </rPh>
    <rPh sb="172" eb="173">
      <t>オチイ</t>
    </rPh>
    <rPh sb="186" eb="187">
      <t>ミ</t>
    </rPh>
    <rPh sb="196" eb="198">
      <t>コンゴ</t>
    </rPh>
    <rPh sb="199" eb="201">
      <t>カイゼン</t>
    </rPh>
    <rPh sb="202" eb="203">
      <t>ム</t>
    </rPh>
    <rPh sb="205" eb="207">
      <t>オスイ</t>
    </rPh>
    <rPh sb="207" eb="209">
      <t>ショリ</t>
    </rPh>
    <rPh sb="209" eb="210">
      <t>ヒ</t>
    </rPh>
    <rPh sb="211" eb="214">
      <t>シヨウリョウ</t>
    </rPh>
    <rPh sb="215" eb="217">
      <t>ミナオ</t>
    </rPh>
    <rPh sb="219" eb="221">
      <t>ケントウ</t>
    </rPh>
    <rPh sb="223" eb="225">
      <t>ヒツヨウ</t>
    </rPh>
    <rPh sb="232" eb="234">
      <t>オスイ</t>
    </rPh>
    <rPh sb="234" eb="236">
      <t>ショリ</t>
    </rPh>
    <rPh sb="236" eb="238">
      <t>ゲンカ</t>
    </rPh>
    <rPh sb="240" eb="242">
      <t>コウキョウ</t>
    </rPh>
    <rPh sb="242" eb="247">
      <t>ゲスイドウジギョウ</t>
    </rPh>
    <rPh sb="248" eb="250">
      <t>ヒカク</t>
    </rPh>
    <rPh sb="252" eb="254">
      <t>ショリ</t>
    </rPh>
    <rPh sb="254" eb="256">
      <t>クイキ</t>
    </rPh>
    <rPh sb="257" eb="258">
      <t>ヒロ</t>
    </rPh>
    <rPh sb="262" eb="264">
      <t>ゲンカ</t>
    </rPh>
    <rPh sb="265" eb="266">
      <t>タカ</t>
    </rPh>
    <rPh sb="274" eb="276">
      <t>ルイジ</t>
    </rPh>
    <rPh sb="276" eb="278">
      <t>ダンタイ</t>
    </rPh>
    <rPh sb="279" eb="281">
      <t>ヘイキン</t>
    </rPh>
    <rPh sb="281" eb="282">
      <t>チ</t>
    </rPh>
    <rPh sb="283" eb="285">
      <t>シタマワ</t>
    </rPh>
    <rPh sb="289" eb="290">
      <t>カタチ</t>
    </rPh>
    <rPh sb="291" eb="293">
      <t>アンテイ</t>
    </rPh>
    <rPh sb="302" eb="304">
      <t>シセツ</t>
    </rPh>
    <rPh sb="304" eb="306">
      <t>リヨウ</t>
    </rPh>
    <rPh sb="306" eb="307">
      <t>リツ</t>
    </rPh>
    <rPh sb="312" eb="314">
      <t>ネンド</t>
    </rPh>
    <rPh sb="315" eb="317">
      <t>ドウヨウ</t>
    </rPh>
    <rPh sb="318" eb="320">
      <t>ルイジ</t>
    </rPh>
    <rPh sb="320" eb="322">
      <t>ダンタイ</t>
    </rPh>
    <rPh sb="323" eb="326">
      <t>ヘイキンチ</t>
    </rPh>
    <rPh sb="327" eb="328">
      <t>オオ</t>
    </rPh>
    <rPh sb="330" eb="332">
      <t>ウワマワ</t>
    </rPh>
    <rPh sb="333" eb="334">
      <t>カタチ</t>
    </rPh>
    <rPh sb="339" eb="341">
      <t>シセツ</t>
    </rPh>
    <rPh sb="342" eb="344">
      <t>リヨウ</t>
    </rPh>
    <rPh sb="344" eb="346">
      <t>ジョウキョウ</t>
    </rPh>
    <rPh sb="357" eb="359">
      <t>ゲンジョウ</t>
    </rPh>
    <rPh sb="363" eb="365">
      <t>テキセイ</t>
    </rPh>
    <rPh sb="376" eb="379">
      <t>スイセンカ</t>
    </rPh>
    <rPh sb="379" eb="380">
      <t>リツ</t>
    </rPh>
    <rPh sb="382" eb="384">
      <t>キョウキュウ</t>
    </rPh>
    <rPh sb="384" eb="386">
      <t>カイシ</t>
    </rPh>
    <rPh sb="386" eb="387">
      <t>ゴ</t>
    </rPh>
    <rPh sb="388" eb="390">
      <t>ジョジョ</t>
    </rPh>
    <rPh sb="391" eb="394">
      <t>スイセンカ</t>
    </rPh>
    <rPh sb="394" eb="395">
      <t>リツ</t>
    </rPh>
    <rPh sb="396" eb="398">
      <t>ジョウショウ</t>
    </rPh>
    <rPh sb="405" eb="407">
      <t>スウネン</t>
    </rPh>
    <rPh sb="408" eb="410">
      <t>ジョウショウ</t>
    </rPh>
    <rPh sb="411" eb="412">
      <t>ユル</t>
    </rPh>
    <rPh sb="424" eb="426">
      <t>ゾウカ</t>
    </rPh>
    <rPh sb="430" eb="432">
      <t>ケイコウ</t>
    </rPh>
    <phoneticPr fontId="4"/>
  </si>
  <si>
    <t xml:space="preserve">
農業集落排水事業は2つの処理場で運営をしているため、維持管理における経費の削減が改善に向けて重要な課題となっている。
また、未接続世帯への接続依頼や未納料金の徴収といった使用料徴収の拡大の取り組みも継続して行う必要がある。</t>
    <rPh sb="1" eb="9">
      <t>ノウギョウシュウラクハイスイジギョウ</t>
    </rPh>
    <rPh sb="13" eb="15">
      <t>ショリ</t>
    </rPh>
    <rPh sb="15" eb="16">
      <t>ジョウ</t>
    </rPh>
    <rPh sb="17" eb="19">
      <t>ウンエイ</t>
    </rPh>
    <rPh sb="27" eb="29">
      <t>イジ</t>
    </rPh>
    <rPh sb="29" eb="31">
      <t>カンリ</t>
    </rPh>
    <rPh sb="35" eb="37">
      <t>ケイヒ</t>
    </rPh>
    <rPh sb="38" eb="40">
      <t>サクゲン</t>
    </rPh>
    <rPh sb="41" eb="43">
      <t>カイゼン</t>
    </rPh>
    <rPh sb="44" eb="45">
      <t>ム</t>
    </rPh>
    <rPh sb="47" eb="49">
      <t>ジュウヨウ</t>
    </rPh>
    <rPh sb="50" eb="52">
      <t>カダイ</t>
    </rPh>
    <rPh sb="63" eb="66">
      <t>ミセツゾク</t>
    </rPh>
    <rPh sb="66" eb="68">
      <t>セタイ</t>
    </rPh>
    <rPh sb="70" eb="72">
      <t>セツゾク</t>
    </rPh>
    <rPh sb="72" eb="74">
      <t>イライ</t>
    </rPh>
    <rPh sb="75" eb="77">
      <t>ミノウ</t>
    </rPh>
    <rPh sb="77" eb="79">
      <t>リョウキン</t>
    </rPh>
    <rPh sb="80" eb="82">
      <t>チョウシュウ</t>
    </rPh>
    <rPh sb="86" eb="89">
      <t>シヨウリョウ</t>
    </rPh>
    <rPh sb="89" eb="91">
      <t>チョウシュウ</t>
    </rPh>
    <rPh sb="92" eb="94">
      <t>カクダイ</t>
    </rPh>
    <rPh sb="95" eb="96">
      <t>ト</t>
    </rPh>
    <rPh sb="97" eb="98">
      <t>ク</t>
    </rPh>
    <rPh sb="100" eb="102">
      <t>ケイゾク</t>
    </rPh>
    <rPh sb="104" eb="105">
      <t>オコナ</t>
    </rPh>
    <rPh sb="106" eb="108">
      <t>ヒツヨウ</t>
    </rPh>
    <phoneticPr fontId="4"/>
  </si>
  <si>
    <t>下御糸処理場においては供給開始から18年目となり、今後も機能診断調査や保守点検を行い施設管理を行っていく必要がある。</t>
    <rPh sb="0" eb="1">
      <t>シモ</t>
    </rPh>
    <rPh sb="1" eb="3">
      <t>オイト</t>
    </rPh>
    <rPh sb="3" eb="6">
      <t>ショリジョウ</t>
    </rPh>
    <rPh sb="11" eb="15">
      <t>キョウキュウカイシ</t>
    </rPh>
    <rPh sb="19" eb="20">
      <t>ネン</t>
    </rPh>
    <rPh sb="20" eb="21">
      <t>メ</t>
    </rPh>
    <rPh sb="25" eb="27">
      <t>コンゴ</t>
    </rPh>
    <rPh sb="28" eb="30">
      <t>キノウ</t>
    </rPh>
    <rPh sb="30" eb="32">
      <t>シンダン</t>
    </rPh>
    <rPh sb="32" eb="34">
      <t>チョウサ</t>
    </rPh>
    <rPh sb="35" eb="37">
      <t>ホシュ</t>
    </rPh>
    <rPh sb="37" eb="39">
      <t>テンケン</t>
    </rPh>
    <rPh sb="40" eb="41">
      <t>オコナ</t>
    </rPh>
    <rPh sb="42" eb="44">
      <t>シセツ</t>
    </rPh>
    <rPh sb="44" eb="46">
      <t>カンリ</t>
    </rPh>
    <rPh sb="47" eb="48">
      <t>オコナ</t>
    </rPh>
    <rPh sb="52" eb="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</si>
</sst>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A5-40B4-BEBA-9F8E658B5C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0A5-40B4-BEBA-9F8E658B5C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55.63</c:v>
                </c:pt>
                <c:pt idx="1">
                  <c:v>19.43</c:v>
                </c:pt>
                <c:pt idx="2">
                  <c:v>53.18</c:v>
                </c:pt>
                <c:pt idx="3">
                  <c:v>68.97</c:v>
                </c:pt>
                <c:pt idx="4">
                  <c:v>70.510000000000005</c:v>
                </c:pt>
              </c:numCache>
            </c:numRef>
          </c:val>
          <c:extLst>
            <c:ext xmlns:c16="http://schemas.microsoft.com/office/drawing/2014/chart" uri="{C3380CC4-5D6E-409C-BE32-E72D297353CC}">
              <c16:uniqueId val="{00000000-23BA-4048-821E-24774E1EB31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3BA-4048-821E-24774E1EB31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62.28</c:v>
                </c:pt>
                <c:pt idx="1">
                  <c:v>78.63</c:v>
                </c:pt>
                <c:pt idx="2">
                  <c:v>81.97</c:v>
                </c:pt>
                <c:pt idx="3">
                  <c:v>85.4</c:v>
                </c:pt>
                <c:pt idx="4">
                  <c:v>87.49</c:v>
                </c:pt>
              </c:numCache>
            </c:numRef>
          </c:val>
          <c:extLst>
            <c:ext xmlns:c16="http://schemas.microsoft.com/office/drawing/2014/chart" uri="{C3380CC4-5D6E-409C-BE32-E72D297353CC}">
              <c16:uniqueId val="{00000000-F7BB-4BE6-86B9-4289C8225C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7BB-4BE6-86B9-4289C8225C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74.36</c:v>
                </c:pt>
                <c:pt idx="1">
                  <c:v>75.209999999999994</c:v>
                </c:pt>
                <c:pt idx="2">
                  <c:v>70.569999999999993</c:v>
                </c:pt>
                <c:pt idx="3">
                  <c:v>74.33</c:v>
                </c:pt>
                <c:pt idx="4">
                  <c:v>74.52</c:v>
                </c:pt>
              </c:numCache>
            </c:numRef>
          </c:val>
          <c:extLst>
            <c:ext xmlns:c16="http://schemas.microsoft.com/office/drawing/2014/chart" uri="{C3380CC4-5D6E-409C-BE32-E72D297353CC}">
              <c16:uniqueId val="{00000000-AA93-4410-A3B4-57DFAFDA2B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3-4410-A3B4-57DFAFDA2B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55-4C98-B855-580DF5289F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55-4C98-B855-580DF5289F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9-41B2-AB6E-19407CB531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9-41B2-AB6E-19407CB531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22-44A5-A034-041CEE6666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22-44A5-A034-041CEE6666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90-453E-BBBB-0900D98B21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90-453E-BBBB-0900D98B21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B3-4317-9D50-BDC10D00CF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CB3-4317-9D50-BDC10D00CF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55.43</c:v>
                </c:pt>
                <c:pt idx="1">
                  <c:v>62.74</c:v>
                </c:pt>
                <c:pt idx="2">
                  <c:v>51.78</c:v>
                </c:pt>
                <c:pt idx="3">
                  <c:v>55.12</c:v>
                </c:pt>
                <c:pt idx="4">
                  <c:v>52.27</c:v>
                </c:pt>
              </c:numCache>
            </c:numRef>
          </c:val>
          <c:extLst>
            <c:ext xmlns:c16="http://schemas.microsoft.com/office/drawing/2014/chart" uri="{C3380CC4-5D6E-409C-BE32-E72D297353CC}">
              <c16:uniqueId val="{00000000-0FF8-46C3-8A36-1F5E9C246E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FF8-46C3-8A36-1F5E9C246E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229.18</c:v>
                </c:pt>
                <c:pt idx="1">
                  <c:v>199.93</c:v>
                </c:pt>
                <c:pt idx="2">
                  <c:v>214.87</c:v>
                </c:pt>
                <c:pt idx="3">
                  <c:v>221</c:v>
                </c:pt>
                <c:pt idx="4">
                  <c:v>236.29</c:v>
                </c:pt>
              </c:numCache>
            </c:numRef>
          </c:val>
          <c:extLst>
            <c:ext xmlns:c16="http://schemas.microsoft.com/office/drawing/2014/chart" uri="{C3380CC4-5D6E-409C-BE32-E72D297353CC}">
              <c16:uniqueId val="{00000000-335C-4E25-BC16-B248393129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335C-4E25-BC16-B248393129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明和町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23139</v>
      </c>
      <c r="AM8" s="69"/>
      <c r="AN8" s="69"/>
      <c r="AO8" s="69"/>
      <c r="AP8" s="69"/>
      <c r="AQ8" s="69"/>
      <c r="AR8" s="69"/>
      <c r="AS8" s="69"/>
      <c r="AT8" s="68">
        <f>データ!T6</f>
        <v>41.04</v>
      </c>
      <c r="AU8" s="68"/>
      <c r="AV8" s="68"/>
      <c r="AW8" s="68"/>
      <c r="AX8" s="68"/>
      <c r="AY8" s="68"/>
      <c r="AZ8" s="68"/>
      <c r="BA8" s="68"/>
      <c r="BB8" s="68">
        <f>データ!U6</f>
        <v>563.82000000000005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17.100000000000001</v>
      </c>
      <c r="Q10" s="68"/>
      <c r="R10" s="68"/>
      <c r="S10" s="68"/>
      <c r="T10" s="68"/>
      <c r="U10" s="68"/>
      <c r="V10" s="68"/>
      <c r="W10" s="68">
        <f>データ!Q6</f>
        <v>100</v>
      </c>
      <c r="X10" s="68"/>
      <c r="Y10" s="68"/>
      <c r="Z10" s="68"/>
      <c r="AA10" s="68"/>
      <c r="AB10" s="68"/>
      <c r="AC10" s="68"/>
      <c r="AD10" s="69">
        <f>データ!R6</f>
        <v>3240</v>
      </c>
      <c r="AE10" s="69"/>
      <c r="AF10" s="69"/>
      <c r="AG10" s="69"/>
      <c r="AH10" s="69"/>
      <c r="AI10" s="69"/>
      <c r="AJ10" s="69"/>
      <c r="AK10" s="2"/>
      <c r="AL10" s="69">
        <f>データ!V6</f>
        <v>3949</v>
      </c>
      <c r="AM10" s="69"/>
      <c r="AN10" s="69"/>
      <c r="AO10" s="69"/>
      <c r="AP10" s="69"/>
      <c r="AQ10" s="69"/>
      <c r="AR10" s="69"/>
      <c r="AS10" s="69"/>
      <c r="AT10" s="68">
        <f>データ!W6</f>
        <v>1.29</v>
      </c>
      <c r="AU10" s="68"/>
      <c r="AV10" s="68"/>
      <c r="AW10" s="68"/>
      <c r="AX10" s="68"/>
      <c r="AY10" s="68"/>
      <c r="AZ10" s="68"/>
      <c r="BA10" s="68"/>
      <c r="BB10" s="68">
        <f>データ!X6</f>
        <v>3061.24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45</v>
      </c>
      <c r="O86" s="26" t="str">
        <f>データ!EO6</f>
        <v>【0.02】</v>
      </c>
    </row>
  </sheetData>
  <sheetProtection algorithmName="SHA-512" hashValue="otN9lNBYvnIwNg0LMZoZ/qJdTmqeg6DvoPVyz7zulrqIFQne3DuwT6yeVhyPeI73XuX3Oy2p2bj4qYlr/t31hA==" saltValue="xatF6645KF5aXYmkTdT+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244422</v>
      </c>
      <c r="D6" s="33">
        <f t="shared" si="3"/>
        <v>47</v>
      </c>
      <c r="E6" s="33">
        <f t="shared" si="3"/>
        <v>17</v>
      </c>
      <c r="F6" s="33">
        <f t="shared" si="3"/>
        <v>5</v>
      </c>
      <c r="G6" s="33">
        <f t="shared" si="3"/>
        <v>0</v>
      </c>
      <c r="H6" s="33" t="str">
        <f t="shared" si="3"/>
        <v>三重県　明和町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17.100000000000001</v>
      </c>
      <c r="Q6" s="34">
        <f t="shared" si="3"/>
        <v>100</v>
      </c>
      <c r="R6" s="34">
        <f t="shared" si="3"/>
        <v>3240</v>
      </c>
      <c r="S6" s="34">
        <f t="shared" si="3"/>
        <v>23139</v>
      </c>
      <c r="T6" s="34">
        <f t="shared" si="3"/>
        <v>41.04</v>
      </c>
      <c r="U6" s="34">
        <f t="shared" si="3"/>
        <v>563.82000000000005</v>
      </c>
      <c r="V6" s="34">
        <f t="shared" si="3"/>
        <v>3949</v>
      </c>
      <c r="W6" s="34">
        <f t="shared" si="3"/>
        <v>1.29</v>
      </c>
      <c r="X6" s="34">
        <f t="shared" si="3"/>
        <v>3061.24</v>
      </c>
      <c r="Y6" s="35">
        <f>IF(Y7="",NA(),Y7)</f>
        <v>74.36</v>
      </c>
      <c r="Z6" s="35">
        <f t="shared" ref="Z6:AH6" si="4">IF(Z7="",NA(),Z7)</f>
        <v>75.209999999999994</v>
      </c>
      <c r="AA6" s="35">
        <f t="shared" si="4"/>
        <v>70.569999999999993</v>
      </c>
      <c r="AB6" s="35">
        <f t="shared" si="4"/>
        <v>74.33</v>
      </c>
      <c r="AC6" s="35">
        <f t="shared" si="4"/>
        <v>74.52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55.43</v>
      </c>
      <c r="BR6" s="35">
        <f t="shared" ref="BR6:BZ6" si="8">IF(BR7="",NA(),BR7)</f>
        <v>62.74</v>
      </c>
      <c r="BS6" s="35">
        <f t="shared" si="8"/>
        <v>51.78</v>
      </c>
      <c r="BT6" s="35">
        <f t="shared" si="8"/>
        <v>55.12</v>
      </c>
      <c r="BU6" s="35">
        <f t="shared" si="8"/>
        <v>52.27</v>
      </c>
      <c r="BV6" s="35">
        <f t="shared" si="8"/>
        <v>52.19</v>
      </c>
      <c r="BW6" s="35">
        <f t="shared" si="8"/>
        <v>55.32</v>
      </c>
      <c r="BX6" s="35">
        <f t="shared" si="8"/>
        <v>59.8</v>
      </c>
      <c r="BY6" s="35">
        <f t="shared" si="8"/>
        <v>57.77</v>
      </c>
      <c r="BZ6" s="35">
        <f t="shared" si="8"/>
        <v>57.31</v>
      </c>
      <c r="CA6" s="34" t="str">
        <f>IF(CA7="","",IF(CA7="-","【-】","【"&amp;SUBSTITUTE(TEXT(CA7,"#,##0.00"),"-","△")&amp;"】"))</f>
        <v>【59.59】</v>
      </c>
      <c r="CB6" s="35">
        <f>IF(CB7="",NA(),CB7)</f>
        <v>229.18</v>
      </c>
      <c r="CC6" s="35">
        <f t="shared" ref="CC6:CK6" si="9">IF(CC7="",NA(),CC7)</f>
        <v>199.93</v>
      </c>
      <c r="CD6" s="35">
        <f t="shared" si="9"/>
        <v>214.87</v>
      </c>
      <c r="CE6" s="35">
        <f t="shared" si="9"/>
        <v>221</v>
      </c>
      <c r="CF6" s="35">
        <f t="shared" si="9"/>
        <v>236.29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55.63</v>
      </c>
      <c r="CN6" s="35">
        <f t="shared" ref="CN6:CV6" si="10">IF(CN7="",NA(),CN7)</f>
        <v>19.43</v>
      </c>
      <c r="CO6" s="35">
        <f t="shared" si="10"/>
        <v>53.18</v>
      </c>
      <c r="CP6" s="35">
        <f t="shared" si="10"/>
        <v>68.97</v>
      </c>
      <c r="CQ6" s="35">
        <f t="shared" si="10"/>
        <v>70.510000000000005</v>
      </c>
      <c r="CR6" s="35">
        <f t="shared" si="10"/>
        <v>52.31</v>
      </c>
      <c r="CS6" s="35">
        <f t="shared" si="10"/>
        <v>60.65</v>
      </c>
      <c r="CT6" s="35">
        <f t="shared" si="10"/>
        <v>51.75</v>
      </c>
      <c r="CU6" s="35">
        <f t="shared" si="10"/>
        <v>50.68</v>
      </c>
      <c r="CV6" s="35">
        <f t="shared" si="10"/>
        <v>50.14</v>
      </c>
      <c r="CW6" s="34" t="str">
        <f>IF(CW7="","",IF(CW7="-","【-】","【"&amp;SUBSTITUTE(TEXT(CW7,"#,##0.00"),"-","△")&amp;"】"))</f>
        <v>【51.30】</v>
      </c>
      <c r="CX6" s="35">
        <f>IF(CX7="",NA(),CX7)</f>
        <v>62.28</v>
      </c>
      <c r="CY6" s="35">
        <f t="shared" ref="CY6:DG6" si="11">IF(CY7="",NA(),CY7)</f>
        <v>78.63</v>
      </c>
      <c r="CZ6" s="35">
        <f t="shared" si="11"/>
        <v>81.97</v>
      </c>
      <c r="DA6" s="35">
        <f t="shared" si="11"/>
        <v>85.4</v>
      </c>
      <c r="DB6" s="35">
        <f t="shared" si="11"/>
        <v>87.49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244422</v>
      </c>
      <c r="D7" s="37">
        <v>47</v>
      </c>
      <c r="E7" s="37">
        <v>17</v>
      </c>
      <c r="F7" s="37">
        <v>5</v>
      </c>
      <c r="G7" s="37">
        <v>0</v>
      </c>
      <c r="H7" s="37" t="s">
        <v>98</v>
      </c>
      <c r="I7" s="37" t="s">
        <v>99</v>
      </c>
      <c r="J7" s="37" t="s">
        <v>100</v>
      </c>
      <c r="K7" s="37" t="s">
        <v>101</v>
      </c>
      <c r="L7" s="37" t="s">
        <v>102</v>
      </c>
      <c r="M7" s="37" t="s">
        <v>103</v>
      </c>
      <c r="N7" s="38" t="s">
        <v>104</v>
      </c>
      <c r="O7" s="38" t="s">
        <v>105</v>
      </c>
      <c r="P7" s="38">
        <v>17.100000000000001</v>
      </c>
      <c r="Q7" s="38">
        <v>100</v>
      </c>
      <c r="R7" s="38">
        <v>3240</v>
      </c>
      <c r="S7" s="38">
        <v>23139</v>
      </c>
      <c r="T7" s="38">
        <v>41.04</v>
      </c>
      <c r="U7" s="38">
        <v>563.82000000000005</v>
      </c>
      <c r="V7" s="38">
        <v>3949</v>
      </c>
      <c r="W7" s="38">
        <v>1.29</v>
      </c>
      <c r="X7" s="38">
        <v>3061.24</v>
      </c>
      <c r="Y7" s="38">
        <v>74.36</v>
      </c>
      <c r="Z7" s="38">
        <v>75.209999999999994</v>
      </c>
      <c r="AA7" s="38">
        <v>70.569999999999993</v>
      </c>
      <c r="AB7" s="38">
        <v>74.33</v>
      </c>
      <c r="AC7" s="38">
        <v>74.52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55.43</v>
      </c>
      <c r="BR7" s="38">
        <v>62.74</v>
      </c>
      <c r="BS7" s="38">
        <v>51.78</v>
      </c>
      <c r="BT7" s="38">
        <v>55.12</v>
      </c>
      <c r="BU7" s="38">
        <v>52.27</v>
      </c>
      <c r="BV7" s="38">
        <v>52.19</v>
      </c>
      <c r="BW7" s="38">
        <v>55.32</v>
      </c>
      <c r="BX7" s="38">
        <v>59.8</v>
      </c>
      <c r="BY7" s="38">
        <v>57.77</v>
      </c>
      <c r="BZ7" s="38">
        <v>57.31</v>
      </c>
      <c r="CA7" s="38">
        <v>59.59</v>
      </c>
      <c r="CB7" s="38">
        <v>229.18</v>
      </c>
      <c r="CC7" s="38">
        <v>199.93</v>
      </c>
      <c r="CD7" s="38">
        <v>214.87</v>
      </c>
      <c r="CE7" s="38">
        <v>221</v>
      </c>
      <c r="CF7" s="38">
        <v>236.29</v>
      </c>
      <c r="CG7" s="38">
        <v>296.14</v>
      </c>
      <c r="CH7" s="38">
        <v>283.17</v>
      </c>
      <c r="CI7" s="38">
        <v>263.76</v>
      </c>
      <c r="CJ7" s="38">
        <v>274.35000000000002</v>
      </c>
      <c r="CK7" s="38">
        <v>273.52</v>
      </c>
      <c r="CL7" s="38">
        <v>257.86</v>
      </c>
      <c r="CM7" s="38">
        <v>55.63</v>
      </c>
      <c r="CN7" s="38">
        <v>19.43</v>
      </c>
      <c r="CO7" s="38">
        <v>53.18</v>
      </c>
      <c r="CP7" s="38">
        <v>68.97</v>
      </c>
      <c r="CQ7" s="38">
        <v>70.510000000000005</v>
      </c>
      <c r="CR7" s="38">
        <v>52.31</v>
      </c>
      <c r="CS7" s="38">
        <v>60.65</v>
      </c>
      <c r="CT7" s="38">
        <v>51.75</v>
      </c>
      <c r="CU7" s="38">
        <v>50.68</v>
      </c>
      <c r="CV7" s="38">
        <v>50.14</v>
      </c>
      <c r="CW7" s="38">
        <v>51.3</v>
      </c>
      <c r="CX7" s="38">
        <v>62.28</v>
      </c>
      <c r="CY7" s="38">
        <v>78.63</v>
      </c>
      <c r="CZ7" s="38">
        <v>81.97</v>
      </c>
      <c r="DA7" s="38">
        <v>85.4</v>
      </c>
      <c r="DB7" s="38">
        <v>87.49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2021-01-13T06:16:21Z</cp:lastPrinted>
  <dcterms:created xsi:type="dcterms:W3CDTF">2020-12-04T03:05:43Z</dcterms:created>
  <dcterms:modified xsi:type="dcterms:W3CDTF">2021-01-13T08:25:50Z</dcterms:modified>
  <cp:category/>
</cp:coreProperties>
</file>