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1公営企業決算統計\12_経営比較\06_経営比較分析表\03_市町から回答\水道\21_明和町○\"/>
    </mc:Choice>
  </mc:AlternateContent>
  <workbookProtection workbookAlgorithmName="SHA-512" workbookHashValue="4R0wuJgfXJIexfB5ZyjLuzAbIHC3Npm5n+cQtMlh4CntLLg98WLEq+0cCfBYxZfJM+toW6dMU1awNkCMegb3Gg==" workbookSaltValue="GfUy4v9Is6rF/JW4upfw8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<sst xmlns="http://schemas.openxmlformats.org/spreadsheetml/2006/main" count="228" uniqueCount="113">
  <si>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</si>
  <si>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</si>
  <si>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</si>
  <si>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</si>
  <si>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</si>
  <si>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</si>
  <si>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</si>
  <si>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</si>
  <si>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</si>
  <si>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</si>
  <si>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</si>
  <si>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</si>
  <si>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</si>
  <si>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</si>
  <si>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</si>
  <si>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</si>
  <si>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</si>
  <si>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</si>
  <si>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</si>
  <si>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</si>
  <si>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</si>
  <si>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</si>
  <si>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</si>
  <si>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</si>
  <si>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</si>
  <si>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</si>
  <si>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</si>
  <si>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</si>
  <si>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</si>
  <si>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</si>
  <si>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</si>
  <si>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</si>
  <si>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</si>
  <si>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</si>
  <si>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</si>
  <si>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</si>
  <si>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</si>
  <si>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</si>
  <si>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</si>
  <si>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</si>
  <si>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</si>
  <si>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</si>
  <si>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</si>
  <si>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</si>
  <si>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</si>
  <si>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</si>
  <si>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</si>
  <si>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</si>
  <si>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</si>
  <si>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</si>
  <si>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</si>
  <si>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</si>
  <si>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</si>
  <si>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</si>
  <si>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</si>
  <si>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</si>
  <si>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</si>
  <si>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</si>
  <si>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</si>
  <si>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</si>
  <si>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</si>
  <si>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</si>
  <si>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</si>
  <si>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</si>
  <si>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</si>
  <si>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</si>
  <si>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</si>
  <si>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</si>
  <si>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</si>
  <si>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</si>
  <si>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</si>
  <si>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</si>
  <si>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</si>
  <si>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</si>
  <si>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</si>
  <si>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</si>
  <si>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</si>
  <si>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</si>
  <si>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</si>
  <si>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</si>
  <si>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</si>
  <si>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</si>
  <si>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</si>
  <si>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</si>
  <si>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</si>
  <si>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</si>
  <si>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</si>
  <si>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</si>
  <si>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</si>
  <si>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</si>
  <si>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</si>
  <si>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</si>
  <si>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</si>
  <si>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明和町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</si>
  <si>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</si>
  <si>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</si>
  <si>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</si>
  <si>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</si>
  <si>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</si>
  <si>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</si>
  <si>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</si>
  <si>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</si>
  <si>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</si>
  <si>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</si>
  <si>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</si>
  <si>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</si>
  <si>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</si>
  <si>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</si>
  <si>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</si>
  <si>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</si>
  <si>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旧簡易水道等から引き継いだ管路を中心に耐用年数を経過した老朽管が存在し、今後も老朽管路の割合が増加することとなる。
　他事業に伴う水道管移設や部分的な布設替えだけなく、管路耐震化とあわせた計画的な老朽管路の更新に着手していく必要がある。</t>
    <rPh sb="1" eb="2">
      <t>キュウ</t>
    </rPh>
    <rPh sb="2" eb="4">
      <t>カンイ</t>
    </rPh>
    <rPh sb="4" eb="6">
      <t>スイドウ</t>
    </rPh>
    <rPh sb="6" eb="7">
      <t>ラ</t>
    </rPh>
    <rPh sb="9" eb="10">
      <t>ヒ</t>
    </rPh>
    <rPh sb="11" eb="12">
      <t>ツ</t>
    </rPh>
    <rPh sb="14" eb="16">
      <t>カンロ</t>
    </rPh>
    <rPh sb="17" eb="19">
      <t>チュウシン</t>
    </rPh>
    <rPh sb="20" eb="22">
      <t>タイヨウ</t>
    </rPh>
    <rPh sb="22" eb="24">
      <t>ネンスウ</t>
    </rPh>
    <rPh sb="25" eb="27">
      <t>ケイカ</t>
    </rPh>
    <rPh sb="29" eb="31">
      <t>ロウキュウ</t>
    </rPh>
    <rPh sb="31" eb="32">
      <t>カン</t>
    </rPh>
    <rPh sb="33" eb="35">
      <t>ソンザイ</t>
    </rPh>
    <rPh sb="37" eb="39">
      <t>コンゴ</t>
    </rPh>
    <rPh sb="40" eb="42">
      <t>ロウキュウ</t>
    </rPh>
    <rPh sb="42" eb="44">
      <t>カンロ</t>
    </rPh>
    <rPh sb="45" eb="47">
      <t>ワリアイ</t>
    </rPh>
    <rPh sb="48" eb="50">
      <t>ゾウカ</t>
    </rPh>
    <rPh sb="60" eb="61">
      <t>タ</t>
    </rPh>
    <rPh sb="61" eb="63">
      <t>ジギョウ</t>
    </rPh>
    <rPh sb="64" eb="65">
      <t>トモナ</t>
    </rPh>
    <rPh sb="66" eb="69">
      <t>スイドウカン</t>
    </rPh>
    <rPh sb="69" eb="71">
      <t>イセツ</t>
    </rPh>
    <rPh sb="72" eb="75">
      <t>ブブンテキ</t>
    </rPh>
    <rPh sb="76" eb="78">
      <t>フセツ</t>
    </rPh>
    <rPh sb="78" eb="79">
      <t>ガ</t>
    </rPh>
    <rPh sb="85" eb="87">
      <t>カンロ</t>
    </rPh>
    <rPh sb="87" eb="90">
      <t>タイシンカ</t>
    </rPh>
    <rPh sb="95" eb="98">
      <t>ケイカクテキ</t>
    </rPh>
    <rPh sb="99" eb="101">
      <t>ロウキュウ</t>
    </rPh>
    <rPh sb="101" eb="103">
      <t>カンロ</t>
    </rPh>
    <rPh sb="104" eb="106">
      <t>コウシン</t>
    </rPh>
    <rPh sb="107" eb="109">
      <t>チャクシュ</t>
    </rPh>
    <rPh sb="113" eb="115">
      <t>ヒツヨウ</t>
    </rPh>
    <phoneticPr fontId="4"/>
  </si>
  <si>
    <t>　経常収支において黒字が継続し、企業債償還のピークを過ぎたことなどから、経営は健全な状況で推移している。
　また、料金回収率や施設利用率から、施設の効率性についても概ね適正であると判断される。
　しかしながら、管路の老朽化に伴い、有収率の低下も見受けられることから、老朽管路の計画的な更新が急務となっており、今後の財政状況について注視していく必要がある。</t>
    <rPh sb="1" eb="3">
      <t>ケイジョウ</t>
    </rPh>
    <rPh sb="3" eb="5">
      <t>シュウシ</t>
    </rPh>
    <rPh sb="9" eb="11">
      <t>クロジ</t>
    </rPh>
    <rPh sb="12" eb="14">
      <t>ケイゾク</t>
    </rPh>
    <rPh sb="16" eb="18">
      <t>キギョウ</t>
    </rPh>
    <rPh sb="18" eb="19">
      <t>サイ</t>
    </rPh>
    <rPh sb="19" eb="21">
      <t>ショウカン</t>
    </rPh>
    <rPh sb="26" eb="27">
      <t>ス</t>
    </rPh>
    <rPh sb="36" eb="38">
      <t>ケイエイ</t>
    </rPh>
    <rPh sb="39" eb="41">
      <t>ケンゼン</t>
    </rPh>
    <rPh sb="42" eb="44">
      <t>ジョウキョウ</t>
    </rPh>
    <rPh sb="45" eb="47">
      <t>スイイ</t>
    </rPh>
    <rPh sb="57" eb="59">
      <t>リョウキン</t>
    </rPh>
    <rPh sb="59" eb="61">
      <t>カイシュウ</t>
    </rPh>
    <rPh sb="61" eb="62">
      <t>リツ</t>
    </rPh>
    <rPh sb="63" eb="65">
      <t>シセツ</t>
    </rPh>
    <rPh sb="65" eb="67">
      <t>リヨウ</t>
    </rPh>
    <rPh sb="67" eb="68">
      <t>リツ</t>
    </rPh>
    <rPh sb="71" eb="73">
      <t>シセツ</t>
    </rPh>
    <rPh sb="74" eb="77">
      <t>コウリツセイ</t>
    </rPh>
    <rPh sb="82" eb="83">
      <t>オオム</t>
    </rPh>
    <rPh sb="84" eb="86">
      <t>テキセイ</t>
    </rPh>
    <rPh sb="90" eb="92">
      <t>ハンダン</t>
    </rPh>
    <rPh sb="105" eb="107">
      <t>カンロ</t>
    </rPh>
    <rPh sb="108" eb="111">
      <t>ロウキュウカ</t>
    </rPh>
    <rPh sb="112" eb="113">
      <t>トモナ</t>
    </rPh>
    <rPh sb="115" eb="118">
      <t>ユウシュウリツ</t>
    </rPh>
    <rPh sb="119" eb="121">
      <t>テイカ</t>
    </rPh>
    <rPh sb="122" eb="124">
      <t>ミウ</t>
    </rPh>
    <rPh sb="133" eb="135">
      <t>ロウキュウ</t>
    </rPh>
    <rPh sb="135" eb="137">
      <t>カンロ</t>
    </rPh>
    <rPh sb="138" eb="141">
      <t>ケイカクテキ</t>
    </rPh>
    <rPh sb="142" eb="144">
      <t>コウシン</t>
    </rPh>
    <rPh sb="145" eb="147">
      <t>キュウム</t>
    </rPh>
    <rPh sb="154" eb="156">
      <t>コンゴ</t>
    </rPh>
    <rPh sb="157" eb="159">
      <t>ザイセイ</t>
    </rPh>
    <rPh sb="159" eb="161">
      <t>ジョウキョウ</t>
    </rPh>
    <rPh sb="165" eb="167">
      <t>チュウシ</t>
    </rPh>
    <rPh sb="171" eb="173">
      <t>ヒツヨウ</t>
    </rPh>
    <phoneticPr fontId="4"/>
  </si>
  <si>
    <t>　現在の経営状況は概ね健全であると判断されるが、老朽管路の更新・耐震化事業に着手することで、事業費の増加による経営状況の悪化が懸念される。
　このため、経営戦略等に基づく計画的な事業実施が求めらるほか、事業の広域化やさらなる効率化に取り組む必要がある。また、適正な受益者負担となるよう、料金水準の検証・見直しにも取り組む必要がある。</t>
    <rPh sb="1" eb="3">
      <t>ゲンザイ</t>
    </rPh>
    <rPh sb="4" eb="6">
      <t>ケイエイ</t>
    </rPh>
    <rPh sb="6" eb="8">
      <t>ジョウキョウ</t>
    </rPh>
    <rPh sb="9" eb="10">
      <t>オオム</t>
    </rPh>
    <rPh sb="11" eb="13">
      <t>ケンゼン</t>
    </rPh>
    <rPh sb="17" eb="19">
      <t>ハンダン</t>
    </rPh>
    <rPh sb="24" eb="26">
      <t>ロウキュウ</t>
    </rPh>
    <rPh sb="26" eb="28">
      <t>カンロ</t>
    </rPh>
    <rPh sb="29" eb="31">
      <t>コウシン</t>
    </rPh>
    <rPh sb="32" eb="35">
      <t>タイシンカ</t>
    </rPh>
    <rPh sb="35" eb="37">
      <t>ジギョウ</t>
    </rPh>
    <rPh sb="38" eb="40">
      <t>チャクシュ</t>
    </rPh>
    <rPh sb="46" eb="48">
      <t>ジギョウ</t>
    </rPh>
    <rPh sb="48" eb="49">
      <t>ヒ</t>
    </rPh>
    <rPh sb="50" eb="52">
      <t>ゾウカ</t>
    </rPh>
    <rPh sb="55" eb="57">
      <t>ケイエイ</t>
    </rPh>
    <rPh sb="57" eb="59">
      <t>ジョウキョウ</t>
    </rPh>
    <rPh sb="60" eb="62">
      <t>アッカ</t>
    </rPh>
    <rPh sb="63" eb="65">
      <t>ケネン</t>
    </rPh>
    <rPh sb="76" eb="78">
      <t>ケイエイ</t>
    </rPh>
    <rPh sb="78" eb="80">
      <t>センリャク</t>
    </rPh>
    <rPh sb="80" eb="81">
      <t>ラ</t>
    </rPh>
    <rPh sb="82" eb="83">
      <t>モト</t>
    </rPh>
    <rPh sb="85" eb="88">
      <t>ケイカクテキ</t>
    </rPh>
    <rPh sb="89" eb="91">
      <t>ジギョウ</t>
    </rPh>
    <rPh sb="91" eb="93">
      <t>ジッシ</t>
    </rPh>
    <rPh sb="94" eb="95">
      <t>モト</t>
    </rPh>
    <rPh sb="101" eb="103">
      <t>ジギョウ</t>
    </rPh>
    <rPh sb="104" eb="107">
      <t>コウイキカ</t>
    </rPh>
    <rPh sb="112" eb="115">
      <t>コウリツカ</t>
    </rPh>
    <rPh sb="116" eb="117">
      <t>ト</t>
    </rPh>
    <rPh sb="118" eb="119">
      <t>ク</t>
    </rPh>
    <rPh sb="120" eb="122">
      <t>ヒツヨウ</t>
    </rPh>
    <rPh sb="129" eb="131">
      <t>テキセイ</t>
    </rPh>
    <rPh sb="132" eb="135">
      <t>ジュエキシャ</t>
    </rPh>
    <rPh sb="135" eb="137">
      <t>フタン</t>
    </rPh>
    <rPh sb="143" eb="145">
      <t>リョウキン</t>
    </rPh>
    <rPh sb="145" eb="147">
      <t>スイジュン</t>
    </rPh>
    <rPh sb="148" eb="150">
      <t>ケンショウ</t>
    </rPh>
    <rPh sb="151" eb="153">
      <t>ミナオ</t>
    </rPh>
    <rPh sb="156" eb="157">
      <t>ト</t>
    </rPh>
    <rPh sb="158" eb="159">
      <t>ク</t>
    </rPh>
    <rPh sb="160" eb="16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</si>
</sst>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0.24</c:v>
                </c:pt>
                <c:pt idx="1">
                  <c:v>0.69</c:v>
                </c:pt>
                <c:pt idx="2">
                  <c:v>0.44</c:v>
                </c:pt>
                <c:pt idx="3">
                  <c:v>0.21</c:v>
                </c:pt>
                <c:pt idx="4">
                  <c:v>0.27</c:v>
                </c:pt>
              </c:numCache>
            </c:numRef>
          </c:val>
          <c:extLst>
            <c:ext xmlns:c16="http://schemas.microsoft.com/office/drawing/2014/chart" uri="{C3380CC4-5D6E-409C-BE32-E72D297353CC}">
              <c16:uniqueId val="{00000000-0692-4343-B40E-8B716C24746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0692-4343-B40E-8B716C24746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107.92</c:v>
                </c:pt>
                <c:pt idx="1">
                  <c:v>108.08</c:v>
                </c:pt>
                <c:pt idx="2">
                  <c:v>108.39</c:v>
                </c:pt>
                <c:pt idx="3">
                  <c:v>107.12</c:v>
                </c:pt>
                <c:pt idx="4">
                  <c:v>114.56</c:v>
                </c:pt>
              </c:numCache>
            </c:numRef>
          </c:val>
          <c:extLst>
            <c:ext xmlns:c16="http://schemas.microsoft.com/office/drawing/2014/chart" uri="{C3380CC4-5D6E-409C-BE32-E72D297353CC}">
              <c16:uniqueId val="{00000000-1012-4A78-A937-9BAEB5B9615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1012-4A78-A937-9BAEB5B9615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28.33</c:v>
                </c:pt>
                <c:pt idx="1">
                  <c:v>30.54</c:v>
                </c:pt>
                <c:pt idx="2">
                  <c:v>32.479999999999997</c:v>
                </c:pt>
                <c:pt idx="3">
                  <c:v>34.549999999999997</c:v>
                </c:pt>
                <c:pt idx="4">
                  <c:v>36.51</c:v>
                </c:pt>
              </c:numCache>
            </c:numRef>
          </c:val>
          <c:extLst>
            <c:ext xmlns:c16="http://schemas.microsoft.com/office/drawing/2014/chart" uri="{C3380CC4-5D6E-409C-BE32-E72D297353CC}">
              <c16:uniqueId val="{00000000-A427-4AA6-8006-B7B87EBEF59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A427-4AA6-8006-B7B87EBEF59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10.19</c:v>
                </c:pt>
                <c:pt idx="1">
                  <c:v>10.06</c:v>
                </c:pt>
                <c:pt idx="2">
                  <c:v>9.73</c:v>
                </c:pt>
                <c:pt idx="3">
                  <c:v>9.32</c:v>
                </c:pt>
                <c:pt idx="4">
                  <c:v>9</c:v>
                </c:pt>
              </c:numCache>
            </c:numRef>
          </c:val>
          <c:extLst>
            <c:ext xmlns:c16="http://schemas.microsoft.com/office/drawing/2014/chart" uri="{C3380CC4-5D6E-409C-BE32-E72D297353CC}">
              <c16:uniqueId val="{00000000-FD7B-4535-A9A3-E308899FBA3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FD7B-4535-A9A3-E308899FBA3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54-4331-8826-20AC986E2D8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1654-4331-8826-20AC986E2D8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322.13</c:v>
                </c:pt>
                <c:pt idx="1">
                  <c:v>275.08</c:v>
                </c:pt>
                <c:pt idx="2">
                  <c:v>279.01</c:v>
                </c:pt>
                <c:pt idx="3">
                  <c:v>254.25</c:v>
                </c:pt>
                <c:pt idx="4">
                  <c:v>204.11</c:v>
                </c:pt>
              </c:numCache>
            </c:numRef>
          </c:val>
          <c:extLst>
            <c:ext xmlns:c16="http://schemas.microsoft.com/office/drawing/2014/chart" uri="{C3380CC4-5D6E-409C-BE32-E72D297353CC}">
              <c16:uniqueId val="{00000000-9B3A-44E0-98FB-1C8D61DD0D6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9B3A-44E0-98FB-1C8D61DD0D6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626.34</c:v>
                </c:pt>
                <c:pt idx="1">
                  <c:v>570.79999999999995</c:v>
                </c:pt>
                <c:pt idx="2">
                  <c:v>518.07000000000005</c:v>
                </c:pt>
                <c:pt idx="3">
                  <c:v>466.98</c:v>
                </c:pt>
                <c:pt idx="4">
                  <c:v>467.62</c:v>
                </c:pt>
              </c:numCache>
            </c:numRef>
          </c:val>
          <c:extLst>
            <c:ext xmlns:c16="http://schemas.microsoft.com/office/drawing/2014/chart" uri="{C3380CC4-5D6E-409C-BE32-E72D297353CC}">
              <c16:uniqueId val="{00000000-E84F-47D3-A623-069BCBD582C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E84F-47D3-A623-069BCBD582C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103.04</c:v>
                </c:pt>
                <c:pt idx="1">
                  <c:v>102.34</c:v>
                </c:pt>
                <c:pt idx="2">
                  <c:v>105.29</c:v>
                </c:pt>
                <c:pt idx="3">
                  <c:v>104.76</c:v>
                </c:pt>
                <c:pt idx="4">
                  <c:v>110.02</c:v>
                </c:pt>
              </c:numCache>
            </c:numRef>
          </c:val>
          <c:extLst>
            <c:ext xmlns:c16="http://schemas.microsoft.com/office/drawing/2014/chart" uri="{C3380CC4-5D6E-409C-BE32-E72D297353CC}">
              <c16:uniqueId val="{00000000-DC79-41F2-A621-F47AE760AE7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DC79-41F2-A621-F47AE760AE7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130.96</c:v>
                </c:pt>
                <c:pt idx="1">
                  <c:v>131.72999999999999</c:v>
                </c:pt>
                <c:pt idx="2">
                  <c:v>128.38</c:v>
                </c:pt>
                <c:pt idx="3">
                  <c:v>129.16</c:v>
                </c:pt>
                <c:pt idx="4">
                  <c:v>122.72</c:v>
                </c:pt>
              </c:numCache>
            </c:numRef>
          </c:val>
          <c:extLst>
            <c:ext xmlns:c16="http://schemas.microsoft.com/office/drawing/2014/chart" uri="{C3380CC4-5D6E-409C-BE32-E72D297353CC}">
              <c16:uniqueId val="{00000000-30D2-44BD-A019-FCD4658524E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30D2-44BD-A019-FCD4658524E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67.39</c:v>
                </c:pt>
                <c:pt idx="1">
                  <c:v>68.569999999999993</c:v>
                </c:pt>
                <c:pt idx="2">
                  <c:v>70.569999999999993</c:v>
                </c:pt>
                <c:pt idx="3">
                  <c:v>70.39</c:v>
                </c:pt>
                <c:pt idx="4">
                  <c:v>70.209999999999994</c:v>
                </c:pt>
              </c:numCache>
            </c:numRef>
          </c:val>
          <c:extLst>
            <c:ext xmlns:c16="http://schemas.microsoft.com/office/drawing/2014/chart" uri="{C3380CC4-5D6E-409C-BE32-E72D297353CC}">
              <c16:uniqueId val="{00000000-CCEF-4FBA-8355-E34BC4258BF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CCEF-4FBA-8355-E34BC4258BF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86.83</c:v>
                </c:pt>
                <c:pt idx="1">
                  <c:v>86.42</c:v>
                </c:pt>
                <c:pt idx="2">
                  <c:v>84.73</c:v>
                </c:pt>
                <c:pt idx="3">
                  <c:v>85.16</c:v>
                </c:pt>
                <c:pt idx="4">
                  <c:v>84.62</c:v>
                </c:pt>
              </c:numCache>
            </c:numRef>
          </c:val>
          <c:extLst>
            <c:ext xmlns:c16="http://schemas.microsoft.com/office/drawing/2014/chart" uri="{C3380CC4-5D6E-409C-BE32-E72D297353CC}">
              <c16:uniqueId val="{00000000-C087-4C6C-B85C-E9C288F76ED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C087-4C6C-B85C-E9C288F76ED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三重県　明和町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23139</v>
      </c>
      <c r="AM8" s="61"/>
      <c r="AN8" s="61"/>
      <c r="AO8" s="61"/>
      <c r="AP8" s="61"/>
      <c r="AQ8" s="61"/>
      <c r="AR8" s="61"/>
      <c r="AS8" s="61"/>
      <c r="AT8" s="52">
        <f>データ!$S$6</f>
        <v>41.04</v>
      </c>
      <c r="AU8" s="53"/>
      <c r="AV8" s="53"/>
      <c r="AW8" s="53"/>
      <c r="AX8" s="53"/>
      <c r="AY8" s="53"/>
      <c r="AZ8" s="53"/>
      <c r="BA8" s="53"/>
      <c r="BB8" s="54">
        <f>データ!$T$6</f>
        <v>563.82000000000005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71.14</v>
      </c>
      <c r="J10" s="53"/>
      <c r="K10" s="53"/>
      <c r="L10" s="53"/>
      <c r="M10" s="53"/>
      <c r="N10" s="53"/>
      <c r="O10" s="64"/>
      <c r="P10" s="54">
        <f>データ!$P$6</f>
        <v>100</v>
      </c>
      <c r="Q10" s="54"/>
      <c r="R10" s="54"/>
      <c r="S10" s="54"/>
      <c r="T10" s="54"/>
      <c r="U10" s="54"/>
      <c r="V10" s="54"/>
      <c r="W10" s="61">
        <f>データ!$Q$6</f>
        <v>2310</v>
      </c>
      <c r="X10" s="61"/>
      <c r="Y10" s="61"/>
      <c r="Z10" s="61"/>
      <c r="AA10" s="61"/>
      <c r="AB10" s="61"/>
      <c r="AC10" s="61"/>
      <c r="AD10" s="2"/>
      <c r="AE10" s="2"/>
      <c r="AF10" s="2"/>
      <c r="AG10" s="2"/>
      <c r="AH10" s="4"/>
      <c r="AI10" s="4"/>
      <c r="AJ10" s="4"/>
      <c r="AK10" s="4"/>
      <c r="AL10" s="61">
        <f>データ!$U$6</f>
        <v>23090</v>
      </c>
      <c r="AM10" s="61"/>
      <c r="AN10" s="61"/>
      <c r="AO10" s="61"/>
      <c r="AP10" s="61"/>
      <c r="AQ10" s="61"/>
      <c r="AR10" s="61"/>
      <c r="AS10" s="61"/>
      <c r="AT10" s="52">
        <f>データ!$V$6</f>
        <v>41.04</v>
      </c>
      <c r="AU10" s="53"/>
      <c r="AV10" s="53"/>
      <c r="AW10" s="53"/>
      <c r="AX10" s="53"/>
      <c r="AY10" s="53"/>
      <c r="AZ10" s="53"/>
      <c r="BA10" s="53"/>
      <c r="BB10" s="54">
        <f>データ!$W$6</f>
        <v>562.62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zc6fCfYcHsELuJfTyLPHGgYkGeq8zk7B7Ogy3loNQ9KFxq38Bo+utQzweo18iazdSUoWrkB+iNovMAk5oWapKw==" saltValue="IiWP3ZPWWvOIFWOLxrOSy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244422</v>
      </c>
      <c r="D6" s="34">
        <f t="shared" si="3"/>
        <v>46</v>
      </c>
      <c r="E6" s="34">
        <f t="shared" si="3"/>
        <v>1</v>
      </c>
      <c r="F6" s="34">
        <f t="shared" si="3"/>
        <v>0</v>
      </c>
      <c r="G6" s="34">
        <f t="shared" si="3"/>
        <v>1</v>
      </c>
      <c r="H6" s="34" t="str">
        <f t="shared" si="3"/>
        <v>三重県　明和町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71.14</v>
      </c>
      <c r="P6" s="35">
        <f t="shared" si="3"/>
        <v>100</v>
      </c>
      <c r="Q6" s="35">
        <f t="shared" si="3"/>
        <v>2310</v>
      </c>
      <c r="R6" s="35">
        <f t="shared" si="3"/>
        <v>23139</v>
      </c>
      <c r="S6" s="35">
        <f t="shared" si="3"/>
        <v>41.04</v>
      </c>
      <c r="T6" s="35">
        <f t="shared" si="3"/>
        <v>563.82000000000005</v>
      </c>
      <c r="U6" s="35">
        <f t="shared" si="3"/>
        <v>23090</v>
      </c>
      <c r="V6" s="35">
        <f t="shared" si="3"/>
        <v>41.04</v>
      </c>
      <c r="W6" s="35">
        <f t="shared" si="3"/>
        <v>562.62</v>
      </c>
      <c r="X6" s="36">
        <f>IF(X7="",NA(),X7)</f>
        <v>107.92</v>
      </c>
      <c r="Y6" s="36">
        <f t="shared" ref="Y6:AG6" si="4">IF(Y7="",NA(),Y7)</f>
        <v>108.08</v>
      </c>
      <c r="Z6" s="36">
        <f t="shared" si="4"/>
        <v>108.39</v>
      </c>
      <c r="AA6" s="36">
        <f t="shared" si="4"/>
        <v>107.12</v>
      </c>
      <c r="AB6" s="36">
        <f t="shared" si="4"/>
        <v>114.56</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322.13</v>
      </c>
      <c r="AU6" s="36">
        <f t="shared" ref="AU6:BC6" si="6">IF(AU7="",NA(),AU7)</f>
        <v>275.08</v>
      </c>
      <c r="AV6" s="36">
        <f t="shared" si="6"/>
        <v>279.01</v>
      </c>
      <c r="AW6" s="36">
        <f t="shared" si="6"/>
        <v>254.25</v>
      </c>
      <c r="AX6" s="36">
        <f t="shared" si="6"/>
        <v>204.11</v>
      </c>
      <c r="AY6" s="36">
        <f t="shared" si="6"/>
        <v>391.54</v>
      </c>
      <c r="AZ6" s="36">
        <f t="shared" si="6"/>
        <v>384.34</v>
      </c>
      <c r="BA6" s="36">
        <f t="shared" si="6"/>
        <v>359.47</v>
      </c>
      <c r="BB6" s="36">
        <f t="shared" si="6"/>
        <v>369.69</v>
      </c>
      <c r="BC6" s="36">
        <f t="shared" si="6"/>
        <v>379.08</v>
      </c>
      <c r="BD6" s="35" t="str">
        <f>IF(BD7="","",IF(BD7="-","【-】","【"&amp;SUBSTITUTE(TEXT(BD7,"#,##0.00"),"-","△")&amp;"】"))</f>
        <v>【264.97】</v>
      </c>
      <c r="BE6" s="36">
        <f>IF(BE7="",NA(),BE7)</f>
        <v>626.34</v>
      </c>
      <c r="BF6" s="36">
        <f t="shared" ref="BF6:BN6" si="7">IF(BF7="",NA(),BF7)</f>
        <v>570.79999999999995</v>
      </c>
      <c r="BG6" s="36">
        <f t="shared" si="7"/>
        <v>518.07000000000005</v>
      </c>
      <c r="BH6" s="36">
        <f t="shared" si="7"/>
        <v>466.98</v>
      </c>
      <c r="BI6" s="36">
        <f t="shared" si="7"/>
        <v>467.62</v>
      </c>
      <c r="BJ6" s="36">
        <f t="shared" si="7"/>
        <v>386.97</v>
      </c>
      <c r="BK6" s="36">
        <f t="shared" si="7"/>
        <v>380.58</v>
      </c>
      <c r="BL6" s="36">
        <f t="shared" si="7"/>
        <v>401.79</v>
      </c>
      <c r="BM6" s="36">
        <f t="shared" si="7"/>
        <v>402.99</v>
      </c>
      <c r="BN6" s="36">
        <f t="shared" si="7"/>
        <v>398.98</v>
      </c>
      <c r="BO6" s="35" t="str">
        <f>IF(BO7="","",IF(BO7="-","【-】","【"&amp;SUBSTITUTE(TEXT(BO7,"#,##0.00"),"-","△")&amp;"】"))</f>
        <v>【266.61】</v>
      </c>
      <c r="BP6" s="36">
        <f>IF(BP7="",NA(),BP7)</f>
        <v>103.04</v>
      </c>
      <c r="BQ6" s="36">
        <f t="shared" ref="BQ6:BY6" si="8">IF(BQ7="",NA(),BQ7)</f>
        <v>102.34</v>
      </c>
      <c r="BR6" s="36">
        <f t="shared" si="8"/>
        <v>105.29</v>
      </c>
      <c r="BS6" s="36">
        <f t="shared" si="8"/>
        <v>104.76</v>
      </c>
      <c r="BT6" s="36">
        <f t="shared" si="8"/>
        <v>110.02</v>
      </c>
      <c r="BU6" s="36">
        <f t="shared" si="8"/>
        <v>101.72</v>
      </c>
      <c r="BV6" s="36">
        <f t="shared" si="8"/>
        <v>102.38</v>
      </c>
      <c r="BW6" s="36">
        <f t="shared" si="8"/>
        <v>100.12</v>
      </c>
      <c r="BX6" s="36">
        <f t="shared" si="8"/>
        <v>98.66</v>
      </c>
      <c r="BY6" s="36">
        <f t="shared" si="8"/>
        <v>98.64</v>
      </c>
      <c r="BZ6" s="35" t="str">
        <f>IF(BZ7="","",IF(BZ7="-","【-】","【"&amp;SUBSTITUTE(TEXT(BZ7,"#,##0.00"),"-","△")&amp;"】"))</f>
        <v>【103.24】</v>
      </c>
      <c r="CA6" s="36">
        <f>IF(CA7="",NA(),CA7)</f>
        <v>130.96</v>
      </c>
      <c r="CB6" s="36">
        <f t="shared" ref="CB6:CJ6" si="9">IF(CB7="",NA(),CB7)</f>
        <v>131.72999999999999</v>
      </c>
      <c r="CC6" s="36">
        <f t="shared" si="9"/>
        <v>128.38</v>
      </c>
      <c r="CD6" s="36">
        <f t="shared" si="9"/>
        <v>129.16</v>
      </c>
      <c r="CE6" s="36">
        <f t="shared" si="9"/>
        <v>122.72</v>
      </c>
      <c r="CF6" s="36">
        <f t="shared" si="9"/>
        <v>168.2</v>
      </c>
      <c r="CG6" s="36">
        <f t="shared" si="9"/>
        <v>168.67</v>
      </c>
      <c r="CH6" s="36">
        <f t="shared" si="9"/>
        <v>174.97</v>
      </c>
      <c r="CI6" s="36">
        <f t="shared" si="9"/>
        <v>178.59</v>
      </c>
      <c r="CJ6" s="36">
        <f t="shared" si="9"/>
        <v>178.92</v>
      </c>
      <c r="CK6" s="35" t="str">
        <f>IF(CK7="","",IF(CK7="-","【-】","【"&amp;SUBSTITUTE(TEXT(CK7,"#,##0.00"),"-","△")&amp;"】"))</f>
        <v>【168.38】</v>
      </c>
      <c r="CL6" s="36">
        <f>IF(CL7="",NA(),CL7)</f>
        <v>67.39</v>
      </c>
      <c r="CM6" s="36">
        <f t="shared" ref="CM6:CU6" si="10">IF(CM7="",NA(),CM7)</f>
        <v>68.569999999999993</v>
      </c>
      <c r="CN6" s="36">
        <f t="shared" si="10"/>
        <v>70.569999999999993</v>
      </c>
      <c r="CO6" s="36">
        <f t="shared" si="10"/>
        <v>70.39</v>
      </c>
      <c r="CP6" s="36">
        <f t="shared" si="10"/>
        <v>70.209999999999994</v>
      </c>
      <c r="CQ6" s="36">
        <f t="shared" si="10"/>
        <v>54.77</v>
      </c>
      <c r="CR6" s="36">
        <f t="shared" si="10"/>
        <v>54.92</v>
      </c>
      <c r="CS6" s="36">
        <f t="shared" si="10"/>
        <v>55.63</v>
      </c>
      <c r="CT6" s="36">
        <f t="shared" si="10"/>
        <v>55.03</v>
      </c>
      <c r="CU6" s="36">
        <f t="shared" si="10"/>
        <v>55.14</v>
      </c>
      <c r="CV6" s="35" t="str">
        <f>IF(CV7="","",IF(CV7="-","【-】","【"&amp;SUBSTITUTE(TEXT(CV7,"#,##0.00"),"-","△")&amp;"】"))</f>
        <v>【60.00】</v>
      </c>
      <c r="CW6" s="36">
        <f>IF(CW7="",NA(),CW7)</f>
        <v>86.83</v>
      </c>
      <c r="CX6" s="36">
        <f t="shared" ref="CX6:DF6" si="11">IF(CX7="",NA(),CX7)</f>
        <v>86.42</v>
      </c>
      <c r="CY6" s="36">
        <f t="shared" si="11"/>
        <v>84.73</v>
      </c>
      <c r="CZ6" s="36">
        <f t="shared" si="11"/>
        <v>85.16</v>
      </c>
      <c r="DA6" s="36">
        <f t="shared" si="11"/>
        <v>84.62</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28.33</v>
      </c>
      <c r="DI6" s="36">
        <f t="shared" ref="DI6:DQ6" si="12">IF(DI7="",NA(),DI7)</f>
        <v>30.54</v>
      </c>
      <c r="DJ6" s="36">
        <f t="shared" si="12"/>
        <v>32.479999999999997</v>
      </c>
      <c r="DK6" s="36">
        <f t="shared" si="12"/>
        <v>34.549999999999997</v>
      </c>
      <c r="DL6" s="36">
        <f t="shared" si="12"/>
        <v>36.51</v>
      </c>
      <c r="DM6" s="36">
        <f t="shared" si="12"/>
        <v>47.46</v>
      </c>
      <c r="DN6" s="36">
        <f t="shared" si="12"/>
        <v>48.49</v>
      </c>
      <c r="DO6" s="36">
        <f t="shared" si="12"/>
        <v>48.05</v>
      </c>
      <c r="DP6" s="36">
        <f t="shared" si="12"/>
        <v>48.87</v>
      </c>
      <c r="DQ6" s="36">
        <f t="shared" si="12"/>
        <v>49.92</v>
      </c>
      <c r="DR6" s="35" t="str">
        <f>IF(DR7="","",IF(DR7="-","【-】","【"&amp;SUBSTITUTE(TEXT(DR7,"#,##0.00"),"-","△")&amp;"】"))</f>
        <v>【49.59】</v>
      </c>
      <c r="DS6" s="36">
        <f>IF(DS7="",NA(),DS7)</f>
        <v>10.19</v>
      </c>
      <c r="DT6" s="36">
        <f t="shared" ref="DT6:EB6" si="13">IF(DT7="",NA(),DT7)</f>
        <v>10.06</v>
      </c>
      <c r="DU6" s="36">
        <f t="shared" si="13"/>
        <v>9.73</v>
      </c>
      <c r="DV6" s="36">
        <f t="shared" si="13"/>
        <v>9.32</v>
      </c>
      <c r="DW6" s="36">
        <f t="shared" si="13"/>
        <v>9</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0.24</v>
      </c>
      <c r="EE6" s="36">
        <f t="shared" ref="EE6:EM6" si="14">IF(EE7="",NA(),EE7)</f>
        <v>0.69</v>
      </c>
      <c r="EF6" s="36">
        <f t="shared" si="14"/>
        <v>0.44</v>
      </c>
      <c r="EG6" s="36">
        <f t="shared" si="14"/>
        <v>0.21</v>
      </c>
      <c r="EH6" s="36">
        <f t="shared" si="14"/>
        <v>0.27</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244422</v>
      </c>
      <c r="D7" s="38">
        <v>46</v>
      </c>
      <c r="E7" s="38">
        <v>1</v>
      </c>
      <c r="F7" s="38">
        <v>0</v>
      </c>
      <c r="G7" s="38">
        <v>1</v>
      </c>
      <c r="H7" s="38" t="s">
        <v>93</v>
      </c>
      <c r="I7" s="38" t="s">
        <v>94</v>
      </c>
      <c r="J7" s="38" t="s">
        <v>95</v>
      </c>
      <c r="K7" s="38" t="s">
        <v>96</v>
      </c>
      <c r="L7" s="38" t="s">
        <v>97</v>
      </c>
      <c r="M7" s="38" t="s">
        <v>98</v>
      </c>
      <c r="N7" s="39" t="s">
        <v>99</v>
      </c>
      <c r="O7" s="39">
        <v>71.14</v>
      </c>
      <c r="P7" s="39">
        <v>100</v>
      </c>
      <c r="Q7" s="39">
        <v>2310</v>
      </c>
      <c r="R7" s="39">
        <v>23139</v>
      </c>
      <c r="S7" s="39">
        <v>41.04</v>
      </c>
      <c r="T7" s="39">
        <v>563.82000000000005</v>
      </c>
      <c r="U7" s="39">
        <v>23090</v>
      </c>
      <c r="V7" s="39">
        <v>41.04</v>
      </c>
      <c r="W7" s="39">
        <v>562.62</v>
      </c>
      <c r="X7" s="39">
        <v>107.92</v>
      </c>
      <c r="Y7" s="39">
        <v>108.08</v>
      </c>
      <c r="Z7" s="39">
        <v>108.39</v>
      </c>
      <c r="AA7" s="39">
        <v>107.12</v>
      </c>
      <c r="AB7" s="39">
        <v>114.56</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322.13</v>
      </c>
      <c r="AU7" s="39">
        <v>275.08</v>
      </c>
      <c r="AV7" s="39">
        <v>279.01</v>
      </c>
      <c r="AW7" s="39">
        <v>254.25</v>
      </c>
      <c r="AX7" s="39">
        <v>204.11</v>
      </c>
      <c r="AY7" s="39">
        <v>391.54</v>
      </c>
      <c r="AZ7" s="39">
        <v>384.34</v>
      </c>
      <c r="BA7" s="39">
        <v>359.47</v>
      </c>
      <c r="BB7" s="39">
        <v>369.69</v>
      </c>
      <c r="BC7" s="39">
        <v>379.08</v>
      </c>
      <c r="BD7" s="39">
        <v>264.97000000000003</v>
      </c>
      <c r="BE7" s="39">
        <v>626.34</v>
      </c>
      <c r="BF7" s="39">
        <v>570.79999999999995</v>
      </c>
      <c r="BG7" s="39">
        <v>518.07000000000005</v>
      </c>
      <c r="BH7" s="39">
        <v>466.98</v>
      </c>
      <c r="BI7" s="39">
        <v>467.62</v>
      </c>
      <c r="BJ7" s="39">
        <v>386.97</v>
      </c>
      <c r="BK7" s="39">
        <v>380.58</v>
      </c>
      <c r="BL7" s="39">
        <v>401.79</v>
      </c>
      <c r="BM7" s="39">
        <v>402.99</v>
      </c>
      <c r="BN7" s="39">
        <v>398.98</v>
      </c>
      <c r="BO7" s="39">
        <v>266.61</v>
      </c>
      <c r="BP7" s="39">
        <v>103.04</v>
      </c>
      <c r="BQ7" s="39">
        <v>102.34</v>
      </c>
      <c r="BR7" s="39">
        <v>105.29</v>
      </c>
      <c r="BS7" s="39">
        <v>104.76</v>
      </c>
      <c r="BT7" s="39">
        <v>110.02</v>
      </c>
      <c r="BU7" s="39">
        <v>101.72</v>
      </c>
      <c r="BV7" s="39">
        <v>102.38</v>
      </c>
      <c r="BW7" s="39">
        <v>100.12</v>
      </c>
      <c r="BX7" s="39">
        <v>98.66</v>
      </c>
      <c r="BY7" s="39">
        <v>98.64</v>
      </c>
      <c r="BZ7" s="39">
        <v>103.24</v>
      </c>
      <c r="CA7" s="39">
        <v>130.96</v>
      </c>
      <c r="CB7" s="39">
        <v>131.72999999999999</v>
      </c>
      <c r="CC7" s="39">
        <v>128.38</v>
      </c>
      <c r="CD7" s="39">
        <v>129.16</v>
      </c>
      <c r="CE7" s="39">
        <v>122.72</v>
      </c>
      <c r="CF7" s="39">
        <v>168.2</v>
      </c>
      <c r="CG7" s="39">
        <v>168.67</v>
      </c>
      <c r="CH7" s="39">
        <v>174.97</v>
      </c>
      <c r="CI7" s="39">
        <v>178.59</v>
      </c>
      <c r="CJ7" s="39">
        <v>178.92</v>
      </c>
      <c r="CK7" s="39">
        <v>168.38</v>
      </c>
      <c r="CL7" s="39">
        <v>67.39</v>
      </c>
      <c r="CM7" s="39">
        <v>68.569999999999993</v>
      </c>
      <c r="CN7" s="39">
        <v>70.569999999999993</v>
      </c>
      <c r="CO7" s="39">
        <v>70.39</v>
      </c>
      <c r="CP7" s="39">
        <v>70.209999999999994</v>
      </c>
      <c r="CQ7" s="39">
        <v>54.77</v>
      </c>
      <c r="CR7" s="39">
        <v>54.92</v>
      </c>
      <c r="CS7" s="39">
        <v>55.63</v>
      </c>
      <c r="CT7" s="39">
        <v>55.03</v>
      </c>
      <c r="CU7" s="39">
        <v>55.14</v>
      </c>
      <c r="CV7" s="39">
        <v>60</v>
      </c>
      <c r="CW7" s="39">
        <v>86.83</v>
      </c>
      <c r="CX7" s="39">
        <v>86.42</v>
      </c>
      <c r="CY7" s="39">
        <v>84.73</v>
      </c>
      <c r="CZ7" s="39">
        <v>85.16</v>
      </c>
      <c r="DA7" s="39">
        <v>84.62</v>
      </c>
      <c r="DB7" s="39">
        <v>82.89</v>
      </c>
      <c r="DC7" s="39">
        <v>82.66</v>
      </c>
      <c r="DD7" s="39">
        <v>82.04</v>
      </c>
      <c r="DE7" s="39">
        <v>81.900000000000006</v>
      </c>
      <c r="DF7" s="39">
        <v>81.39</v>
      </c>
      <c r="DG7" s="39">
        <v>89.8</v>
      </c>
      <c r="DH7" s="39">
        <v>28.33</v>
      </c>
      <c r="DI7" s="39">
        <v>30.54</v>
      </c>
      <c r="DJ7" s="39">
        <v>32.479999999999997</v>
      </c>
      <c r="DK7" s="39">
        <v>34.549999999999997</v>
      </c>
      <c r="DL7" s="39">
        <v>36.51</v>
      </c>
      <c r="DM7" s="39">
        <v>47.46</v>
      </c>
      <c r="DN7" s="39">
        <v>48.49</v>
      </c>
      <c r="DO7" s="39">
        <v>48.05</v>
      </c>
      <c r="DP7" s="39">
        <v>48.87</v>
      </c>
      <c r="DQ7" s="39">
        <v>49.92</v>
      </c>
      <c r="DR7" s="39">
        <v>49.59</v>
      </c>
      <c r="DS7" s="39">
        <v>10.19</v>
      </c>
      <c r="DT7" s="39">
        <v>10.06</v>
      </c>
      <c r="DU7" s="39">
        <v>9.73</v>
      </c>
      <c r="DV7" s="39">
        <v>9.32</v>
      </c>
      <c r="DW7" s="39">
        <v>9</v>
      </c>
      <c r="DX7" s="39">
        <v>9.7100000000000009</v>
      </c>
      <c r="DY7" s="39">
        <v>12.79</v>
      </c>
      <c r="DZ7" s="39">
        <v>13.39</v>
      </c>
      <c r="EA7" s="39">
        <v>14.85</v>
      </c>
      <c r="EB7" s="39">
        <v>16.88</v>
      </c>
      <c r="EC7" s="39">
        <v>19.440000000000001</v>
      </c>
      <c r="ED7" s="39">
        <v>0.24</v>
      </c>
      <c r="EE7" s="39">
        <v>0.69</v>
      </c>
      <c r="EF7" s="39">
        <v>0.44</v>
      </c>
      <c r="EG7" s="39">
        <v>0.21</v>
      </c>
      <c r="EH7" s="39">
        <v>0.27</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cp:lastPrinted>2021-01-20T00:51:07Z</cp:lastPrinted>
  <dcterms:created xsi:type="dcterms:W3CDTF">2020-12-04T02:10:37Z</dcterms:created>
  <dcterms:modified xsi:type="dcterms:W3CDTF">2021-01-20T00:51:10Z</dcterms:modified>
  <cp:category/>
</cp:coreProperties>
</file>