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1.01.14 経営比較分析表（R1決算）\分析表\"/>
    </mc:Choice>
  </mc:AlternateContent>
  <xr:revisionPtr revIDLastSave="0" documentId="13_ncr:1_{5FE8C30B-FD5A-4F13-9875-806BDB46BF2D}" xr6:coauthVersionLast="36" xr6:coauthVersionMax="36" xr10:uidLastSave="{00000000-0000-0000-0000-000000000000}"/>
  <workbookProtection workbookAlgorithmName="SHA-512" workbookHashValue="IRB7iSNiRvr/UtKbEkdD0lnRrVpJbI+vESOhDNPebzb+ZiwPUgCNCcwssSg6kN/WE006RfDty9NKtizNqg0CXw==" workbookSaltValue="UHdj4OFt8cm//8H7CAbnr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W10" i="4"/>
  <c r="P10" i="4"/>
  <c r="I10" i="4"/>
  <c r="W8" i="4"/>
  <c r="P8" i="4"/>
  <c r="B6" i="4"/>
</calcChain>
</file>

<file path=xl/sharedStrings.xml><?xml version="1.0" encoding="utf-8"?>
<sst xmlns="http://schemas.openxmlformats.org/spreadsheetml/2006/main" count="236" uniqueCount="115">
  <si>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</si>
  <si>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</si>
  <si>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</si>
  <si>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</si>
  <si>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</si>
  <si>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</si>
  <si>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</si>
  <si>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</si>
  <si>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</si>
  <si>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</si>
  <si>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</si>
  <si>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</si>
  <si>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</si>
  <si>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</si>
  <si>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</si>
  <si>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</si>
  <si>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</si>
  <si>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</si>
  <si>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</si>
  <si>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</si>
  <si>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</si>
  <si>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</si>
  <si>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</si>
  <si>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</si>
  <si>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</si>
  <si>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</si>
  <si>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</si>
  <si>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</si>
  <si>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</si>
  <si>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</si>
  <si>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</si>
  <si>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</si>
  <si>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</si>
  <si>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</si>
  <si>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</si>
  <si>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</si>
  <si>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</si>
  <si>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</si>
  <si>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</si>
  <si>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</si>
  <si>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</si>
  <si>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</si>
  <si>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</si>
  <si>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</si>
  <si>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</si>
  <si>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</si>
  <si>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</si>
  <si>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</si>
  <si>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</si>
  <si>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</si>
  <si>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</si>
  <si>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</si>
  <si>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</si>
  <si>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</si>
  <si>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</si>
  <si>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</si>
  <si>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</si>
  <si>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</si>
  <si>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</si>
  <si>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</si>
  <si>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</si>
  <si>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</si>
  <si>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</si>
  <si>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</si>
  <si>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</si>
  <si>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</si>
  <si>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</si>
  <si>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</si>
  <si>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</si>
  <si>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</si>
  <si>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</si>
  <si>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</si>
  <si>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</si>
  <si>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</si>
  <si>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</si>
  <si>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</si>
  <si>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</si>
  <si>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</si>
  <si>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</si>
  <si>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</si>
  <si>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</si>
  <si>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</si>
  <si>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</si>
  <si>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</si>
  <si>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</si>
  <si>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</si>
  <si>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</si>
  <si>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</si>
  <si>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</si>
  <si>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</si>
  <si>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</si>
  <si>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</si>
  <si>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</si>
  <si>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</si>
  <si>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</si>
  <si>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</si>
  <si>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</si>
  <si>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</si>
  <si>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</si>
  <si>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</si>
  <si>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</si>
  <si>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</si>
  <si>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</si>
  <si>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</si>
  <si>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</si>
  <si>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</si>
  <si>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</si>
  <si>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</si>
  <si>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</si>
  <si>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</si>
  <si>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</si>
  <si>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</si>
  <si>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経常収支比率は100％以上で単年度収支が黒字であることを示していますが、収入では一般会計からの繰入金に依存する部分が大きくなっています。
汚水処理原価は類似団体、全国平均よりも低くなっていますが、経費回収率が100％をわずかに下回っています。今後も維持管理費の削減に努めていく必要があります。</t>
    <rPh sb="0" eb="6">
      <t>ケイジョウシュウシヒリツ</t>
    </rPh>
    <rPh sb="11" eb="13">
      <t>イジョウ</t>
    </rPh>
    <rPh sb="14" eb="17">
      <t>タンネンド</t>
    </rPh>
    <rPh sb="17" eb="19">
      <t>シュウシ</t>
    </rPh>
    <rPh sb="20" eb="22">
      <t>クロジ</t>
    </rPh>
    <rPh sb="28" eb="29">
      <t>シメ</t>
    </rPh>
    <rPh sb="36" eb="38">
      <t>シュウニュウ</t>
    </rPh>
    <rPh sb="40" eb="44">
      <t>イッパンカイケイ</t>
    </rPh>
    <rPh sb="47" eb="50">
      <t>クリイレキン</t>
    </rPh>
    <rPh sb="51" eb="53">
      <t>イゾン</t>
    </rPh>
    <rPh sb="55" eb="57">
      <t>ブブン</t>
    </rPh>
    <rPh sb="58" eb="59">
      <t>オオ</t>
    </rPh>
    <rPh sb="69" eb="75">
      <t>オスイショリゲンカ</t>
    </rPh>
    <rPh sb="76" eb="80">
      <t>ルイジダンタイ</t>
    </rPh>
    <rPh sb="81" eb="85">
      <t>ゼンコクヘイキン</t>
    </rPh>
    <rPh sb="88" eb="89">
      <t>ヒク</t>
    </rPh>
    <rPh sb="98" eb="100">
      <t>ケイヒ</t>
    </rPh>
    <rPh sb="100" eb="103">
      <t>カイシュウリツ</t>
    </rPh>
    <rPh sb="113" eb="115">
      <t>シタマワ</t>
    </rPh>
    <rPh sb="121" eb="123">
      <t>コンゴ</t>
    </rPh>
    <rPh sb="124" eb="129">
      <t>イジカンリヒ</t>
    </rPh>
    <rPh sb="130" eb="132">
      <t>サクゲン</t>
    </rPh>
    <rPh sb="133" eb="134">
      <t>ツト</t>
    </rPh>
    <rPh sb="138" eb="140">
      <t>ヒツヨウ</t>
    </rPh>
    <phoneticPr fontId="4"/>
  </si>
  <si>
    <t>下水道計画区域の整備はH24年度に完了しているため、現在は維持管理業務が中心となっていますが、施設の老朽化に伴い維持管理費が増加していくことが見込まれます。
また、区域内での小規模開発に伴う管渠工事や企業債償還のための財源も確保する必要があるため、経営の安定化を図っていく必要があります。</t>
    <rPh sb="0" eb="3">
      <t>ゲスイドウ</t>
    </rPh>
    <rPh sb="3" eb="5">
      <t>ケイカク</t>
    </rPh>
    <rPh sb="5" eb="7">
      <t>クイキ</t>
    </rPh>
    <rPh sb="8" eb="10">
      <t>セイビ</t>
    </rPh>
    <rPh sb="14" eb="16">
      <t>ネンド</t>
    </rPh>
    <rPh sb="17" eb="19">
      <t>カンリョウ</t>
    </rPh>
    <rPh sb="26" eb="28">
      <t>ゲンザイ</t>
    </rPh>
    <rPh sb="29" eb="35">
      <t>イジカンリギョウム</t>
    </rPh>
    <rPh sb="36" eb="38">
      <t>チュウシン</t>
    </rPh>
    <rPh sb="47" eb="49">
      <t>シセツ</t>
    </rPh>
    <rPh sb="50" eb="53">
      <t>ロウキュウカ</t>
    </rPh>
    <rPh sb="54" eb="55">
      <t>トモナ</t>
    </rPh>
    <rPh sb="56" eb="60">
      <t>イジカンリ</t>
    </rPh>
    <rPh sb="60" eb="61">
      <t>ヒ</t>
    </rPh>
    <rPh sb="62" eb="64">
      <t>ゾウカ</t>
    </rPh>
    <rPh sb="71" eb="73">
      <t>ミコ</t>
    </rPh>
    <rPh sb="82" eb="85">
      <t>クイキナイ</t>
    </rPh>
    <rPh sb="87" eb="90">
      <t>ショウキボ</t>
    </rPh>
    <rPh sb="90" eb="92">
      <t>カイハツ</t>
    </rPh>
    <rPh sb="93" eb="94">
      <t>トモナ</t>
    </rPh>
    <rPh sb="95" eb="97">
      <t>カンキョ</t>
    </rPh>
    <rPh sb="97" eb="99">
      <t>コウジ</t>
    </rPh>
    <rPh sb="100" eb="103">
      <t>キギョウサイ</t>
    </rPh>
    <rPh sb="103" eb="105">
      <t>ショウカン</t>
    </rPh>
    <rPh sb="109" eb="111">
      <t>ザイゲン</t>
    </rPh>
    <rPh sb="112" eb="114">
      <t>カクホ</t>
    </rPh>
    <rPh sb="116" eb="118">
      <t>ヒツヨウ</t>
    </rPh>
    <rPh sb="124" eb="126">
      <t>ケイエイ</t>
    </rPh>
    <rPh sb="127" eb="130">
      <t>アンテイカ</t>
    </rPh>
    <rPh sb="131" eb="132">
      <t>ハカ</t>
    </rPh>
    <rPh sb="136" eb="138">
      <t>ヒツヨウ</t>
    </rPh>
    <phoneticPr fontId="4"/>
  </si>
  <si>
    <t>県流域下水道へ接続しているため、施設としては管渠とマンホールポンプのみとなっています。
管渠は耐用年数が長いため管渠老朽化率は0％となっていますが、マンホールポンプは年々修繕に係る費用が増加しています。
今後策定するストックマネジメント計画に基づき施設の長寿命化を図っていきます。</t>
    <rPh sb="0" eb="1">
      <t>ケン</t>
    </rPh>
    <rPh sb="1" eb="6">
      <t>リュウイキゲスイドウ</t>
    </rPh>
    <rPh sb="7" eb="9">
      <t>セツゾク</t>
    </rPh>
    <rPh sb="16" eb="18">
      <t>シセツ</t>
    </rPh>
    <rPh sb="22" eb="24">
      <t>カンキョ</t>
    </rPh>
    <rPh sb="44" eb="46">
      <t>カンキョ</t>
    </rPh>
    <rPh sb="47" eb="51">
      <t>タイヨウネンスウ</t>
    </rPh>
    <rPh sb="52" eb="53">
      <t>ナガ</t>
    </rPh>
    <rPh sb="56" eb="58">
      <t>カンキョ</t>
    </rPh>
    <rPh sb="58" eb="62">
      <t>ロウキュウカリツ</t>
    </rPh>
    <rPh sb="83" eb="85">
      <t>ネンネン</t>
    </rPh>
    <rPh sb="93" eb="95">
      <t>ゾウカ</t>
    </rPh>
    <rPh sb="102" eb="104">
      <t>コンゴ</t>
    </rPh>
    <rPh sb="104" eb="106">
      <t>サクテイ</t>
    </rPh>
    <rPh sb="118" eb="120">
      <t>ケイカク</t>
    </rPh>
    <rPh sb="121" eb="122">
      <t>モト</t>
    </rPh>
    <rPh sb="124" eb="126">
      <t>シセツ</t>
    </rPh>
    <rPh sb="127" eb="131">
      <t>チョウジュミョウカ</t>
    </rPh>
    <rPh sb="132" eb="13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</si>
</sst>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C-4621-B626-C39E730079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AE0C-4621-B626-C39E730079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D-407C-875C-748CF53E9C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9FED-407C-875C-748CF53E9C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82.49</c:v>
                </c:pt>
                <c:pt idx="1">
                  <c:v>83.73</c:v>
                </c:pt>
                <c:pt idx="2">
                  <c:v>84.22</c:v>
                </c:pt>
                <c:pt idx="3">
                  <c:v>84.96</c:v>
                </c:pt>
                <c:pt idx="4">
                  <c:v>87.11</c:v>
                </c:pt>
              </c:numCache>
            </c:numRef>
          </c:val>
          <c:extLst>
            <c:ext xmlns:c16="http://schemas.microsoft.com/office/drawing/2014/chart" uri="{C3380CC4-5D6E-409C-BE32-E72D297353CC}">
              <c16:uniqueId val="{00000000-52CA-4ABC-B4B6-45B6D371EB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52CA-4ABC-B4B6-45B6D371EB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105.79</c:v>
                </c:pt>
                <c:pt idx="1">
                  <c:v>104.96</c:v>
                </c:pt>
                <c:pt idx="2">
                  <c:v>105.77</c:v>
                </c:pt>
                <c:pt idx="3">
                  <c:v>103.78</c:v>
                </c:pt>
                <c:pt idx="4">
                  <c:v>104.15</c:v>
                </c:pt>
              </c:numCache>
            </c:numRef>
          </c:val>
          <c:extLst>
            <c:ext xmlns:c16="http://schemas.microsoft.com/office/drawing/2014/chart" uri="{C3380CC4-5D6E-409C-BE32-E72D297353CC}">
              <c16:uniqueId val="{00000000-CC94-4994-9D9A-AA3E33E50C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99.91</c:v>
                </c:pt>
                <c:pt idx="3">
                  <c:v>98.03</c:v>
                </c:pt>
                <c:pt idx="4">
                  <c:v>102.73</c:v>
                </c:pt>
              </c:numCache>
            </c:numRef>
          </c:val>
          <c:smooth val="0"/>
          <c:extLst>
            <c:ext xmlns:c16="http://schemas.microsoft.com/office/drawing/2014/chart" uri="{C3380CC4-5D6E-409C-BE32-E72D297353CC}">
              <c16:uniqueId val="{00000001-CC94-4994-9D9A-AA3E33E50C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10.94</c:v>
                </c:pt>
                <c:pt idx="1">
                  <c:v>12.83</c:v>
                </c:pt>
                <c:pt idx="2">
                  <c:v>14.73</c:v>
                </c:pt>
                <c:pt idx="3">
                  <c:v>16.649999999999999</c:v>
                </c:pt>
                <c:pt idx="4">
                  <c:v>18.489999999999998</c:v>
                </c:pt>
              </c:numCache>
            </c:numRef>
          </c:val>
          <c:extLst>
            <c:ext xmlns:c16="http://schemas.microsoft.com/office/drawing/2014/chart" uri="{C3380CC4-5D6E-409C-BE32-E72D297353CC}">
              <c16:uniqueId val="{00000000-5EA6-4286-BD0D-5DD4D49875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14.76</c:v>
                </c:pt>
                <c:pt idx="3">
                  <c:v>15.02</c:v>
                </c:pt>
                <c:pt idx="4">
                  <c:v>24.68</c:v>
                </c:pt>
              </c:numCache>
            </c:numRef>
          </c:val>
          <c:smooth val="0"/>
          <c:extLst>
            <c:ext xmlns:c16="http://schemas.microsoft.com/office/drawing/2014/chart" uri="{C3380CC4-5D6E-409C-BE32-E72D297353CC}">
              <c16:uniqueId val="{00000001-5EA6-4286-BD0D-5DD4D49875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C-4052-8413-58C3575017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8.6199999999999992</c:v>
                </c:pt>
              </c:numCache>
            </c:numRef>
          </c:val>
          <c:smooth val="0"/>
          <c:extLst>
            <c:ext xmlns:c16="http://schemas.microsoft.com/office/drawing/2014/chart" uri="{C3380CC4-5D6E-409C-BE32-E72D297353CC}">
              <c16:uniqueId val="{00000001-962C-4052-8413-58C3575017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3-48B9-9849-C5FB48260F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148.76</c:v>
                </c:pt>
                <c:pt idx="3">
                  <c:v>179.15</c:v>
                </c:pt>
                <c:pt idx="4">
                  <c:v>94.97</c:v>
                </c:pt>
              </c:numCache>
            </c:numRef>
          </c:val>
          <c:smooth val="0"/>
          <c:extLst>
            <c:ext xmlns:c16="http://schemas.microsoft.com/office/drawing/2014/chart" uri="{C3380CC4-5D6E-409C-BE32-E72D297353CC}">
              <c16:uniqueId val="{00000001-EBA3-48B9-9849-C5FB48260F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336.93</c:v>
                </c:pt>
                <c:pt idx="1">
                  <c:v>353.57</c:v>
                </c:pt>
                <c:pt idx="2">
                  <c:v>369.97</c:v>
                </c:pt>
                <c:pt idx="3">
                  <c:v>384.18</c:v>
                </c:pt>
                <c:pt idx="4">
                  <c:v>372.08</c:v>
                </c:pt>
              </c:numCache>
            </c:numRef>
          </c:val>
          <c:extLst>
            <c:ext xmlns:c16="http://schemas.microsoft.com/office/drawing/2014/chart" uri="{C3380CC4-5D6E-409C-BE32-E72D297353CC}">
              <c16:uniqueId val="{00000000-941F-4B2B-9BFF-14F354A83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129.05000000000001</c:v>
                </c:pt>
                <c:pt idx="3">
                  <c:v>131.47999999999999</c:v>
                </c:pt>
                <c:pt idx="4">
                  <c:v>47.72</c:v>
                </c:pt>
              </c:numCache>
            </c:numRef>
          </c:val>
          <c:smooth val="0"/>
          <c:extLst>
            <c:ext xmlns:c16="http://schemas.microsoft.com/office/drawing/2014/chart" uri="{C3380CC4-5D6E-409C-BE32-E72D297353CC}">
              <c16:uniqueId val="{00000001-941F-4B2B-9BFF-14F354A83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859.71</c:v>
                </c:pt>
                <c:pt idx="1">
                  <c:v>595.12</c:v>
                </c:pt>
                <c:pt idx="2">
                  <c:v>418.99</c:v>
                </c:pt>
                <c:pt idx="3">
                  <c:v>406.18</c:v>
                </c:pt>
                <c:pt idx="4">
                  <c:v>541.04</c:v>
                </c:pt>
              </c:numCache>
            </c:numRef>
          </c:val>
          <c:extLst>
            <c:ext xmlns:c16="http://schemas.microsoft.com/office/drawing/2014/chart" uri="{C3380CC4-5D6E-409C-BE32-E72D297353CC}">
              <c16:uniqueId val="{00000000-98CA-43B5-B563-6CC49989BB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98CA-43B5-B563-6CC49989BB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114.79</c:v>
                </c:pt>
                <c:pt idx="1">
                  <c:v>100</c:v>
                </c:pt>
                <c:pt idx="2">
                  <c:v>100</c:v>
                </c:pt>
                <c:pt idx="3">
                  <c:v>100</c:v>
                </c:pt>
                <c:pt idx="4">
                  <c:v>99.27</c:v>
                </c:pt>
              </c:numCache>
            </c:numRef>
          </c:val>
          <c:extLst>
            <c:ext xmlns:c16="http://schemas.microsoft.com/office/drawing/2014/chart" uri="{C3380CC4-5D6E-409C-BE32-E72D297353CC}">
              <c16:uniqueId val="{00000000-5EB9-4C71-BBF5-0601D8E4D8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5EB9-4C71-BBF5-0601D8E4D8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133.12</c:v>
                </c:pt>
                <c:pt idx="1">
                  <c:v>152.12</c:v>
                </c:pt>
                <c:pt idx="2">
                  <c:v>168.84</c:v>
                </c:pt>
                <c:pt idx="3">
                  <c:v>169.91</c:v>
                </c:pt>
                <c:pt idx="4">
                  <c:v>171.43</c:v>
                </c:pt>
              </c:numCache>
            </c:numRef>
          </c:val>
          <c:extLst>
            <c:ext xmlns:c16="http://schemas.microsoft.com/office/drawing/2014/chart" uri="{C3380CC4-5D6E-409C-BE32-E72D297353CC}">
              <c16:uniqueId val="{00000000-5942-49A6-A34E-14FEBDF0D4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5942-49A6-A34E-14FEBDF0D4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2"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多気町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14520</v>
      </c>
      <c r="AM8" s="51"/>
      <c r="AN8" s="51"/>
      <c r="AO8" s="51"/>
      <c r="AP8" s="51"/>
      <c r="AQ8" s="51"/>
      <c r="AR8" s="51"/>
      <c r="AS8" s="51"/>
      <c r="AT8" s="46">
        <f>データ!T6</f>
        <v>103.06</v>
      </c>
      <c r="AU8" s="46"/>
      <c r="AV8" s="46"/>
      <c r="AW8" s="46"/>
      <c r="AX8" s="46"/>
      <c r="AY8" s="46"/>
      <c r="AZ8" s="46"/>
      <c r="BA8" s="46"/>
      <c r="BB8" s="46">
        <f>データ!U6</f>
        <v>140.88999999999999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60.19</v>
      </c>
      <c r="J10" s="46"/>
      <c r="K10" s="46"/>
      <c r="L10" s="46"/>
      <c r="M10" s="46"/>
      <c r="N10" s="46"/>
      <c r="O10" s="46"/>
      <c r="P10" s="46">
        <f>データ!P6</f>
        <v>44.76</v>
      </c>
      <c r="Q10" s="46"/>
      <c r="R10" s="46"/>
      <c r="S10" s="46"/>
      <c r="T10" s="46"/>
      <c r="U10" s="46"/>
      <c r="V10" s="46"/>
      <c r="W10" s="46">
        <f>データ!Q6</f>
        <v>97.27</v>
      </c>
      <c r="X10" s="46"/>
      <c r="Y10" s="46"/>
      <c r="Z10" s="46"/>
      <c r="AA10" s="46"/>
      <c r="AB10" s="46"/>
      <c r="AC10" s="46"/>
      <c r="AD10" s="51">
        <f>データ!R6</f>
        <v>2750</v>
      </c>
      <c r="AE10" s="51"/>
      <c r="AF10" s="51"/>
      <c r="AG10" s="51"/>
      <c r="AH10" s="51"/>
      <c r="AI10" s="51"/>
      <c r="AJ10" s="51"/>
      <c r="AK10" s="2"/>
      <c r="AL10" s="51">
        <f>データ!V6</f>
        <v>6486</v>
      </c>
      <c r="AM10" s="51"/>
      <c r="AN10" s="51"/>
      <c r="AO10" s="51"/>
      <c r="AP10" s="51"/>
      <c r="AQ10" s="51"/>
      <c r="AR10" s="51"/>
      <c r="AS10" s="51"/>
      <c r="AT10" s="46">
        <f>データ!W6</f>
        <v>5.16</v>
      </c>
      <c r="AU10" s="46"/>
      <c r="AV10" s="46"/>
      <c r="AW10" s="46"/>
      <c r="AX10" s="46"/>
      <c r="AY10" s="46"/>
      <c r="AZ10" s="46"/>
      <c r="BA10" s="46"/>
      <c r="BB10" s="46">
        <f>データ!X6</f>
        <v>1256.98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Sv0VrX4bYZGtKDQrOBe1HkarRdA23cywFFgB+8JQMQRLn2qujE+oAYWvIowAtLP2B1MUi/q+eH3Y5tWK7ne7Q==" saltValue="XR59A+HQ7/sqvI4+y7xw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244414</v>
      </c>
      <c r="D6" s="33">
        <f t="shared" si="3"/>
        <v>46</v>
      </c>
      <c r="E6" s="33">
        <f t="shared" si="3"/>
        <v>17</v>
      </c>
      <c r="F6" s="33">
        <f t="shared" si="3"/>
        <v>4</v>
      </c>
      <c r="G6" s="33">
        <f t="shared" si="3"/>
        <v>0</v>
      </c>
      <c r="H6" s="33" t="str">
        <f t="shared" si="3"/>
        <v>三重県　多気町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60.19</v>
      </c>
      <c r="P6" s="34">
        <f t="shared" si="3"/>
        <v>44.76</v>
      </c>
      <c r="Q6" s="34">
        <f t="shared" si="3"/>
        <v>97.27</v>
      </c>
      <c r="R6" s="34">
        <f t="shared" si="3"/>
        <v>2750</v>
      </c>
      <c r="S6" s="34">
        <f t="shared" si="3"/>
        <v>14520</v>
      </c>
      <c r="T6" s="34">
        <f t="shared" si="3"/>
        <v>103.06</v>
      </c>
      <c r="U6" s="34">
        <f t="shared" si="3"/>
        <v>140.88999999999999</v>
      </c>
      <c r="V6" s="34">
        <f t="shared" si="3"/>
        <v>6486</v>
      </c>
      <c r="W6" s="34">
        <f t="shared" si="3"/>
        <v>5.16</v>
      </c>
      <c r="X6" s="34">
        <f t="shared" si="3"/>
        <v>1256.98</v>
      </c>
      <c r="Y6" s="35">
        <f>IF(Y7="",NA(),Y7)</f>
        <v>105.79</v>
      </c>
      <c r="Z6" s="35">
        <f t="shared" ref="Z6:AH6" si="4">IF(Z7="",NA(),Z7)</f>
        <v>104.96</v>
      </c>
      <c r="AA6" s="35">
        <f t="shared" si="4"/>
        <v>105.77</v>
      </c>
      <c r="AB6" s="35">
        <f t="shared" si="4"/>
        <v>103.78</v>
      </c>
      <c r="AC6" s="35">
        <f t="shared" si="4"/>
        <v>104.15</v>
      </c>
      <c r="AD6" s="35">
        <f t="shared" si="4"/>
        <v>98.32</v>
      </c>
      <c r="AE6" s="35">
        <f t="shared" si="4"/>
        <v>98.04</v>
      </c>
      <c r="AF6" s="35">
        <f t="shared" si="4"/>
        <v>99.91</v>
      </c>
      <c r="AG6" s="35">
        <f t="shared" si="4"/>
        <v>98.03</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208.1</v>
      </c>
      <c r="AQ6" s="35">
        <f t="shared" si="5"/>
        <v>148.76</v>
      </c>
      <c r="AR6" s="35">
        <f t="shared" si="5"/>
        <v>179.15</v>
      </c>
      <c r="AS6" s="35">
        <f t="shared" si="5"/>
        <v>94.97</v>
      </c>
      <c r="AT6" s="34" t="str">
        <f>IF(AT7="","",IF(AT7="-","【-】","【"&amp;SUBSTITUTE(TEXT(AT7,"#,##0.00"),"-","△")&amp;"】"))</f>
        <v>【76.63】</v>
      </c>
      <c r="AU6" s="35">
        <f>IF(AU7="",NA(),AU7)</f>
        <v>336.93</v>
      </c>
      <c r="AV6" s="35">
        <f t="shared" ref="AV6:BD6" si="6">IF(AV7="",NA(),AV7)</f>
        <v>353.57</v>
      </c>
      <c r="AW6" s="35">
        <f t="shared" si="6"/>
        <v>369.97</v>
      </c>
      <c r="AX6" s="35">
        <f t="shared" si="6"/>
        <v>384.18</v>
      </c>
      <c r="AY6" s="35">
        <f t="shared" si="6"/>
        <v>372.08</v>
      </c>
      <c r="AZ6" s="35">
        <f t="shared" si="6"/>
        <v>81.19</v>
      </c>
      <c r="BA6" s="35">
        <f t="shared" si="6"/>
        <v>75.290000000000006</v>
      </c>
      <c r="BB6" s="35">
        <f t="shared" si="6"/>
        <v>129.05000000000001</v>
      </c>
      <c r="BC6" s="35">
        <f t="shared" si="6"/>
        <v>131.47999999999999</v>
      </c>
      <c r="BD6" s="35">
        <f t="shared" si="6"/>
        <v>47.72</v>
      </c>
      <c r="BE6" s="34" t="str">
        <f>IF(BE7="","",IF(BE7="-","【-】","【"&amp;SUBSTITUTE(TEXT(BE7,"#,##0.00"),"-","△")&amp;"】"))</f>
        <v>【49.61】</v>
      </c>
      <c r="BF6" s="35">
        <f>IF(BF7="",NA(),BF7)</f>
        <v>859.71</v>
      </c>
      <c r="BG6" s="35">
        <f t="shared" ref="BG6:BO6" si="7">IF(BG7="",NA(),BG7)</f>
        <v>595.12</v>
      </c>
      <c r="BH6" s="35">
        <f t="shared" si="7"/>
        <v>418.99</v>
      </c>
      <c r="BI6" s="35">
        <f t="shared" si="7"/>
        <v>406.18</v>
      </c>
      <c r="BJ6" s="35">
        <f t="shared" si="7"/>
        <v>541.04</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114.79</v>
      </c>
      <c r="BR6" s="35">
        <f t="shared" ref="BR6:BZ6" si="8">IF(BR7="",NA(),BR7)</f>
        <v>100</v>
      </c>
      <c r="BS6" s="35">
        <f t="shared" si="8"/>
        <v>100</v>
      </c>
      <c r="BT6" s="35">
        <f t="shared" si="8"/>
        <v>100</v>
      </c>
      <c r="BU6" s="35">
        <f t="shared" si="8"/>
        <v>99.27</v>
      </c>
      <c r="BV6" s="35">
        <f t="shared" si="8"/>
        <v>49.22</v>
      </c>
      <c r="BW6" s="35">
        <f t="shared" si="8"/>
        <v>53.7</v>
      </c>
      <c r="BX6" s="35">
        <f t="shared" si="8"/>
        <v>61.54</v>
      </c>
      <c r="BY6" s="35">
        <f t="shared" si="8"/>
        <v>63.97</v>
      </c>
      <c r="BZ6" s="35">
        <f t="shared" si="8"/>
        <v>71.84</v>
      </c>
      <c r="CA6" s="34" t="str">
        <f>IF(CA7="","",IF(CA7="-","【-】","【"&amp;SUBSTITUTE(TEXT(CA7,"#,##0.00"),"-","△")&amp;"】"))</f>
        <v>【74.17】</v>
      </c>
      <c r="CB6" s="35">
        <f>IF(CB7="",NA(),CB7)</f>
        <v>133.12</v>
      </c>
      <c r="CC6" s="35">
        <f t="shared" ref="CC6:CK6" si="9">IF(CC7="",NA(),CC7)</f>
        <v>152.12</v>
      </c>
      <c r="CD6" s="35">
        <f t="shared" si="9"/>
        <v>168.84</v>
      </c>
      <c r="CE6" s="35">
        <f t="shared" si="9"/>
        <v>169.91</v>
      </c>
      <c r="CF6" s="35">
        <f t="shared" si="9"/>
        <v>171.43</v>
      </c>
      <c r="CG6" s="35">
        <f t="shared" si="9"/>
        <v>332.02</v>
      </c>
      <c r="CH6" s="35">
        <f t="shared" si="9"/>
        <v>300.35000000000002</v>
      </c>
      <c r="CI6" s="35">
        <f t="shared" si="9"/>
        <v>267.86</v>
      </c>
      <c r="CJ6" s="35">
        <f t="shared" si="9"/>
        <v>256.82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42.47</v>
      </c>
      <c r="CW6" s="34" t="str">
        <f>IF(CW7="","",IF(CW7="-","【-】","【"&amp;SUBSTITUTE(TEXT(CW7,"#,##0.00"),"-","△")&amp;"】"))</f>
        <v>【42.86】</v>
      </c>
      <c r="CX6" s="35">
        <f>IF(CX7="",NA(),CX7)</f>
        <v>82.49</v>
      </c>
      <c r="CY6" s="35">
        <f t="shared" ref="CY6:DG6" si="11">IF(CY7="",NA(),CY7)</f>
        <v>83.73</v>
      </c>
      <c r="CZ6" s="35">
        <f t="shared" si="11"/>
        <v>84.22</v>
      </c>
      <c r="DA6" s="35">
        <f t="shared" si="11"/>
        <v>84.96</v>
      </c>
      <c r="DB6" s="35">
        <f t="shared" si="11"/>
        <v>87.11</v>
      </c>
      <c r="DC6" s="35">
        <f t="shared" si="11"/>
        <v>68.83</v>
      </c>
      <c r="DD6" s="35">
        <f t="shared" si="11"/>
        <v>68.459999999999994</v>
      </c>
      <c r="DE6" s="35">
        <f t="shared" si="11"/>
        <v>67.22</v>
      </c>
      <c r="DF6" s="35">
        <f t="shared" si="11"/>
        <v>67.459999999999994</v>
      </c>
      <c r="DG6" s="35">
        <f t="shared" si="11"/>
        <v>83.75</v>
      </c>
      <c r="DH6" s="34" t="str">
        <f>IF(DH7="","",IF(DH7="-","【-】","【"&amp;SUBSTITUTE(TEXT(DH7,"#,##0.00"),"-","△")&amp;"】"))</f>
        <v>【84.20】</v>
      </c>
      <c r="DI6" s="35">
        <f>IF(DI7="",NA(),DI7)</f>
        <v>10.94</v>
      </c>
      <c r="DJ6" s="35">
        <f t="shared" ref="DJ6:DR6" si="12">IF(DJ7="",NA(),DJ7)</f>
        <v>12.83</v>
      </c>
      <c r="DK6" s="35">
        <f t="shared" si="12"/>
        <v>14.73</v>
      </c>
      <c r="DL6" s="35">
        <f t="shared" si="12"/>
        <v>16.649999999999999</v>
      </c>
      <c r="DM6" s="35">
        <f t="shared" si="12"/>
        <v>18.489999999999998</v>
      </c>
      <c r="DN6" s="35">
        <f t="shared" si="12"/>
        <v>17.72</v>
      </c>
      <c r="DO6" s="35">
        <f t="shared" si="12"/>
        <v>18.920000000000002</v>
      </c>
      <c r="DP6" s="35">
        <f t="shared" si="12"/>
        <v>14.76</v>
      </c>
      <c r="DQ6" s="35">
        <f t="shared" si="12"/>
        <v>15.02</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8" s="36" customFormat="1" x14ac:dyDescent="0.15">
      <c r="A7" s="28"/>
      <c r="B7" s="37">
        <v>2019</v>
      </c>
      <c r="C7" s="37">
        <v>244414</v>
      </c>
      <c r="D7" s="37">
        <v>46</v>
      </c>
      <c r="E7" s="37">
        <v>17</v>
      </c>
      <c r="F7" s="37">
        <v>4</v>
      </c>
      <c r="G7" s="37">
        <v>0</v>
      </c>
      <c r="H7" s="37" t="s">
        <v>95</v>
      </c>
      <c r="I7" s="37" t="s">
        <v>96</v>
      </c>
      <c r="J7" s="37" t="s">
        <v>97</v>
      </c>
      <c r="K7" s="37" t="s">
        <v>98</v>
      </c>
      <c r="L7" s="37" t="s">
        <v>99</v>
      </c>
      <c r="M7" s="37" t="s">
        <v>100</v>
      </c>
      <c r="N7" s="38" t="s">
        <v>101</v>
      </c>
      <c r="O7" s="38">
        <v>60.19</v>
      </c>
      <c r="P7" s="38">
        <v>44.76</v>
      </c>
      <c r="Q7" s="38">
        <v>97.27</v>
      </c>
      <c r="R7" s="38">
        <v>2750</v>
      </c>
      <c r="S7" s="38">
        <v>14520</v>
      </c>
      <c r="T7" s="38">
        <v>103.06</v>
      </c>
      <c r="U7" s="38">
        <v>140.88999999999999</v>
      </c>
      <c r="V7" s="38">
        <v>6486</v>
      </c>
      <c r="W7" s="38">
        <v>5.16</v>
      </c>
      <c r="X7" s="38">
        <v>1256.98</v>
      </c>
      <c r="Y7" s="38">
        <v>105.79</v>
      </c>
      <c r="Z7" s="38">
        <v>104.96</v>
      </c>
      <c r="AA7" s="38">
        <v>105.77</v>
      </c>
      <c r="AB7" s="38">
        <v>103.78</v>
      </c>
      <c r="AC7" s="38">
        <v>104.15</v>
      </c>
      <c r="AD7" s="38">
        <v>98.32</v>
      </c>
      <c r="AE7" s="38">
        <v>98.04</v>
      </c>
      <c r="AF7" s="38">
        <v>99.91</v>
      </c>
      <c r="AG7" s="38">
        <v>98.03</v>
      </c>
      <c r="AH7" s="38">
        <v>102.73</v>
      </c>
      <c r="AI7" s="38">
        <v>102.87</v>
      </c>
      <c r="AJ7" s="38">
        <v>0</v>
      </c>
      <c r="AK7" s="38">
        <v>0</v>
      </c>
      <c r="AL7" s="38">
        <v>0</v>
      </c>
      <c r="AM7" s="38">
        <v>0</v>
      </c>
      <c r="AN7" s="38">
        <v>0</v>
      </c>
      <c r="AO7" s="38">
        <v>201.29</v>
      </c>
      <c r="AP7" s="38">
        <v>208.1</v>
      </c>
      <c r="AQ7" s="38">
        <v>148.76</v>
      </c>
      <c r="AR7" s="38">
        <v>179.15</v>
      </c>
      <c r="AS7" s="38">
        <v>94.97</v>
      </c>
      <c r="AT7" s="38">
        <v>76.63</v>
      </c>
      <c r="AU7" s="38">
        <v>336.93</v>
      </c>
      <c r="AV7" s="38">
        <v>353.57</v>
      </c>
      <c r="AW7" s="38">
        <v>369.97</v>
      </c>
      <c r="AX7" s="38">
        <v>384.18</v>
      </c>
      <c r="AY7" s="38">
        <v>372.08</v>
      </c>
      <c r="AZ7" s="38">
        <v>81.19</v>
      </c>
      <c r="BA7" s="38">
        <v>75.290000000000006</v>
      </c>
      <c r="BB7" s="38">
        <v>129.05000000000001</v>
      </c>
      <c r="BC7" s="38">
        <v>131.47999999999999</v>
      </c>
      <c r="BD7" s="38">
        <v>47.72</v>
      </c>
      <c r="BE7" s="38">
        <v>49.61</v>
      </c>
      <c r="BF7" s="38">
        <v>859.71</v>
      </c>
      <c r="BG7" s="38">
        <v>595.12</v>
      </c>
      <c r="BH7" s="38">
        <v>418.99</v>
      </c>
      <c r="BI7" s="38">
        <v>406.18</v>
      </c>
      <c r="BJ7" s="38">
        <v>541.04</v>
      </c>
      <c r="BK7" s="38">
        <v>1673.47</v>
      </c>
      <c r="BL7" s="38">
        <v>1592.72</v>
      </c>
      <c r="BM7" s="38">
        <v>1223.96</v>
      </c>
      <c r="BN7" s="38">
        <v>1269.1500000000001</v>
      </c>
      <c r="BO7" s="38">
        <v>1206.79</v>
      </c>
      <c r="BP7" s="38">
        <v>1218.7</v>
      </c>
      <c r="BQ7" s="38">
        <v>114.79</v>
      </c>
      <c r="BR7" s="38">
        <v>100</v>
      </c>
      <c r="BS7" s="38">
        <v>100</v>
      </c>
      <c r="BT7" s="38">
        <v>100</v>
      </c>
      <c r="BU7" s="38">
        <v>99.27</v>
      </c>
      <c r="BV7" s="38">
        <v>49.22</v>
      </c>
      <c r="BW7" s="38">
        <v>53.7</v>
      </c>
      <c r="BX7" s="38">
        <v>61.54</v>
      </c>
      <c r="BY7" s="38">
        <v>63.97</v>
      </c>
      <c r="BZ7" s="38">
        <v>71.84</v>
      </c>
      <c r="CA7" s="38">
        <v>74.17</v>
      </c>
      <c r="CB7" s="38">
        <v>133.12</v>
      </c>
      <c r="CC7" s="38">
        <v>152.12</v>
      </c>
      <c r="CD7" s="38">
        <v>168.84</v>
      </c>
      <c r="CE7" s="38">
        <v>169.91</v>
      </c>
      <c r="CF7" s="38">
        <v>171.43</v>
      </c>
      <c r="CG7" s="38">
        <v>332.02</v>
      </c>
      <c r="CH7" s="38">
        <v>300.35000000000002</v>
      </c>
      <c r="CI7" s="38">
        <v>267.86</v>
      </c>
      <c r="CJ7" s="38">
        <v>256.82</v>
      </c>
      <c r="CK7" s="38">
        <v>228.47</v>
      </c>
      <c r="CL7" s="38">
        <v>218.56</v>
      </c>
      <c r="CM7" s="38" t="s">
        <v>101</v>
      </c>
      <c r="CN7" s="38" t="s">
        <v>101</v>
      </c>
      <c r="CO7" s="38" t="s">
        <v>101</v>
      </c>
      <c r="CP7" s="38" t="s">
        <v>101</v>
      </c>
      <c r="CQ7" s="38" t="s">
        <v>101</v>
      </c>
      <c r="CR7" s="38">
        <v>36.65</v>
      </c>
      <c r="CS7" s="38">
        <v>37.72</v>
      </c>
      <c r="CT7" s="38">
        <v>37.08</v>
      </c>
      <c r="CU7" s="38">
        <v>37.46</v>
      </c>
      <c r="CV7" s="38">
        <v>42.47</v>
      </c>
      <c r="CW7" s="38">
        <v>42.86</v>
      </c>
      <c r="CX7" s="38">
        <v>82.49</v>
      </c>
      <c r="CY7" s="38">
        <v>83.73</v>
      </c>
      <c r="CZ7" s="38">
        <v>84.22</v>
      </c>
      <c r="DA7" s="38">
        <v>84.96</v>
      </c>
      <c r="DB7" s="38">
        <v>87.11</v>
      </c>
      <c r="DC7" s="38">
        <v>68.83</v>
      </c>
      <c r="DD7" s="38">
        <v>68.459999999999994</v>
      </c>
      <c r="DE7" s="38">
        <v>67.22</v>
      </c>
      <c r="DF7" s="38">
        <v>67.459999999999994</v>
      </c>
      <c r="DG7" s="38">
        <v>83.75</v>
      </c>
      <c r="DH7" s="38">
        <v>84.2</v>
      </c>
      <c r="DI7" s="38">
        <v>10.94</v>
      </c>
      <c r="DJ7" s="38">
        <v>12.83</v>
      </c>
      <c r="DK7" s="38">
        <v>14.73</v>
      </c>
      <c r="DL7" s="38">
        <v>16.649999999999999</v>
      </c>
      <c r="DM7" s="38">
        <v>18.489999999999998</v>
      </c>
      <c r="DN7" s="38">
        <v>17.72</v>
      </c>
      <c r="DO7" s="38">
        <v>18.920000000000002</v>
      </c>
      <c r="DP7" s="38">
        <v>14.76</v>
      </c>
      <c r="DQ7" s="38">
        <v>15.02</v>
      </c>
      <c r="DR7" s="38">
        <v>24.68</v>
      </c>
      <c r="DS7" s="38">
        <v>25.37</v>
      </c>
      <c r="DT7" s="38">
        <v>0</v>
      </c>
      <c r="DU7" s="38">
        <v>0</v>
      </c>
      <c r="DV7" s="38">
        <v>0</v>
      </c>
      <c r="DW7" s="38">
        <v>0</v>
      </c>
      <c r="DX7" s="38">
        <v>0</v>
      </c>
      <c r="DY7" s="38">
        <v>0</v>
      </c>
      <c r="DZ7" s="38">
        <v>0</v>
      </c>
      <c r="EA7" s="38">
        <v>0</v>
      </c>
      <c r="EB7" s="38">
        <v>0</v>
      </c>
      <c r="EC7" s="38">
        <v>8.6199999999999992</v>
      </c>
      <c r="ED7" s="38">
        <v>6.2</v>
      </c>
      <c r="EE7" s="38">
        <v>0</v>
      </c>
      <c r="EF7" s="38">
        <v>0</v>
      </c>
      <c r="EG7" s="38">
        <v>0</v>
      </c>
      <c r="EH7" s="38">
        <v>0</v>
      </c>
      <c r="EI7" s="38">
        <v>0</v>
      </c>
      <c r="EJ7" s="38">
        <v>0.26</v>
      </c>
      <c r="EK7" s="38">
        <v>0.13</v>
      </c>
      <c r="EL7" s="38">
        <v>0.13</v>
      </c>
      <c r="EM7" s="38">
        <v>0.09</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2020-12-04T02:33:29Z</dcterms:created>
  <dcterms:modified xsi:type="dcterms:W3CDTF">2021-01-18T02:31:44Z</dcterms:modified>
  <cp:category/>
</cp:coreProperties>
</file>