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伊藤有加\★水道\"/>
    </mc:Choice>
  </mc:AlternateContent>
  <workbookProtection workbookAlgorithmName="SHA-512" workbookHashValue="afGzfPNz/Dt2V4E16VcNSmZlWgflGXC5PEFjFsrLMAcOXALPvon4++pate0xukpYkhmfAgzseEbrSRFlpazw+A==" workbookSaltValue="tyGDwVPN/pixBzarZQDSAg==" workbookSpinCount="100000" lockStructure="1"/>
  <bookViews>
    <workbookView xWindow="0" yWindow="0" windowWidth="28800" windowHeight="121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AT8" i="4"/>
  <c r="AL8" i="4"/>
  <c r="AD8" i="4"/>
  <c r="W8" i="4"/>
  <c r="P8" i="4"/>
  <c r="I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<sst xmlns="http://schemas.openxmlformats.org/spreadsheetml/2006/main" count="228" uniqueCount="113">
  <si>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</si>
  <si>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</si>
  <si>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</si>
  <si>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</si>
  <si>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</si>
  <si>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</si>
  <si>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</si>
  <si>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</si>
  <si>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</si>
  <si>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</si>
  <si>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</si>
  <si>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</si>
  <si>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</si>
  <si>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</si>
  <si>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</si>
  <si>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</si>
  <si>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</si>
  <si>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</si>
  <si>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</si>
  <si>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</si>
  <si>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</si>
  <si>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</si>
  <si>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</si>
  <si>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</si>
  <si>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</si>
  <si>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</si>
  <si>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</si>
  <si>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</si>
  <si>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</si>
  <si>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</si>
  <si>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</si>
  <si>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</si>
  <si>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</si>
  <si>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</si>
  <si>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</si>
  <si>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</si>
  <si>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</si>
  <si>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</si>
  <si>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</si>
  <si>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</si>
  <si>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</si>
  <si>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</si>
  <si>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</si>
  <si>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</si>
  <si>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</si>
  <si>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</si>
  <si>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</si>
  <si>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</si>
  <si>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</si>
  <si>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</si>
  <si>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</si>
  <si>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</si>
  <si>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</si>
  <si>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</si>
  <si>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</si>
  <si>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</si>
  <si>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</si>
  <si>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</si>
  <si>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</si>
  <si>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</si>
  <si>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</si>
  <si>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</si>
  <si>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</si>
  <si>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</si>
  <si>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</si>
  <si>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</si>
  <si>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</si>
  <si>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</si>
  <si>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</si>
  <si>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</si>
  <si>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</si>
  <si>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</si>
  <si>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</si>
  <si>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</si>
  <si>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</si>
  <si>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</si>
  <si>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</si>
  <si>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</si>
  <si>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</si>
  <si>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</si>
  <si>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</si>
  <si>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</si>
  <si>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</si>
  <si>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</si>
  <si>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</si>
  <si>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</si>
  <si>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</si>
  <si>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</si>
  <si>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</si>
  <si>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</si>
  <si>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</si>
  <si>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</si>
  <si>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</si>
  <si>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川越町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</si>
  <si>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</si>
  <si>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</si>
  <si>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</si>
  <si>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</si>
  <si>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</si>
  <si>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</si>
  <si>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</si>
  <si>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</si>
  <si>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</si>
  <si>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</si>
  <si>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</si>
  <si>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</si>
  <si>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</si>
  <si>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</si>
  <si>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</si>
  <si>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</si>
  <si>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①毎年、おおむね平均値付近を推移している。数値が100％に近いほど資産が法定耐用年数に近づいていることを示している。
②H27-H29の管路経年化率について、算出基礎となる法定対応年数を経過した管路延長に誤りがあったためこれを修正した。
［H27：6.40、H28：6.65、H29：6.89］
修正後の数値は類似団体平均値、全国平均値を下回っている。
③類似団体平均値、全国平均値を下回ってはいるものの、現在は期間管路を中心に計画的に更新を進めている。
以上のことから、基幹管路を中心に効率的な更新投資を行っていく。</t>
    <rPh sb="192" eb="194">
      <t>シタマワ</t>
    </rPh>
    <rPh sb="203" eb="205">
      <t>ゲンザイ</t>
    </rPh>
    <rPh sb="206" eb="208">
      <t>キカン</t>
    </rPh>
    <rPh sb="208" eb="210">
      <t>カンロ</t>
    </rPh>
    <rPh sb="211" eb="213">
      <t>チュウシン</t>
    </rPh>
    <rPh sb="214" eb="217">
      <t>ケイカクテキ</t>
    </rPh>
    <rPh sb="218" eb="220">
      <t>コウシン</t>
    </rPh>
    <rPh sb="221" eb="222">
      <t>スス</t>
    </rPh>
    <rPh sb="245" eb="248">
      <t>コウリツテキ</t>
    </rPh>
    <phoneticPr fontId="4"/>
  </si>
  <si>
    <t>人口の増加はあるものの水需要は伸び悩んでいることもあり、依然として経営は良好とはいえない。また、一般会計からの基準外の繰入れを受けているため、適切な給水収益の確保が必要である。
今後の水道事業の安定した経営を図り、施設や管路の健全性を維持すべく計画的な更新を進めるため、平成30年度に策定した経営戦略に基づき、料金回収率の向上をはじめとした計画の取り組みを着実に進めていくとともに、更新計画等をより具体化していく必要がある。</t>
    <rPh sb="89" eb="91">
      <t>コンゴ</t>
    </rPh>
    <rPh sb="92" eb="94">
      <t>スイドウ</t>
    </rPh>
    <rPh sb="94" eb="96">
      <t>ジギョウ</t>
    </rPh>
    <rPh sb="97" eb="99">
      <t>アンテイ</t>
    </rPh>
    <rPh sb="101" eb="103">
      <t>ケイエイ</t>
    </rPh>
    <rPh sb="104" eb="105">
      <t>ハカ</t>
    </rPh>
    <rPh sb="107" eb="109">
      <t>シセツ</t>
    </rPh>
    <rPh sb="110" eb="112">
      <t>カンロ</t>
    </rPh>
    <rPh sb="113" eb="116">
      <t>ケンゼンセイ</t>
    </rPh>
    <rPh sb="117" eb="119">
      <t>イジ</t>
    </rPh>
    <rPh sb="122" eb="124">
      <t>ケイカク</t>
    </rPh>
    <rPh sb="124" eb="125">
      <t>テキ</t>
    </rPh>
    <rPh sb="126" eb="128">
      <t>コウシン</t>
    </rPh>
    <rPh sb="129" eb="130">
      <t>スス</t>
    </rPh>
    <rPh sb="135" eb="137">
      <t>ヘイセイ</t>
    </rPh>
    <rPh sb="139" eb="140">
      <t>ネン</t>
    </rPh>
    <rPh sb="140" eb="141">
      <t>ド</t>
    </rPh>
    <rPh sb="142" eb="144">
      <t>サクテイ</t>
    </rPh>
    <rPh sb="146" eb="148">
      <t>ケイエイ</t>
    </rPh>
    <rPh sb="148" eb="150">
      <t>センリャク</t>
    </rPh>
    <rPh sb="151" eb="152">
      <t>モト</t>
    </rPh>
    <rPh sb="155" eb="157">
      <t>リョウキン</t>
    </rPh>
    <rPh sb="157" eb="159">
      <t>カイシュウ</t>
    </rPh>
    <rPh sb="159" eb="160">
      <t>リツ</t>
    </rPh>
    <rPh sb="161" eb="163">
      <t>コウジョウ</t>
    </rPh>
    <rPh sb="170" eb="172">
      <t>ケイカク</t>
    </rPh>
    <rPh sb="173" eb="174">
      <t>ト</t>
    </rPh>
    <rPh sb="175" eb="176">
      <t>ク</t>
    </rPh>
    <rPh sb="178" eb="180">
      <t>チャクジツ</t>
    </rPh>
    <rPh sb="181" eb="182">
      <t>スス</t>
    </rPh>
    <rPh sb="191" eb="193">
      <t>コウシン</t>
    </rPh>
    <rPh sb="193" eb="195">
      <t>ケイカク</t>
    </rPh>
    <rPh sb="195" eb="196">
      <t>トウ</t>
    </rPh>
    <rPh sb="199" eb="202">
      <t>グタイカ</t>
    </rPh>
    <rPh sb="206" eb="208">
      <t>ヒツヨウ</t>
    </rPh>
    <phoneticPr fontId="4"/>
  </si>
  <si>
    <t>①数値が100％を下回っている場合は、経常損失が生じている状態にあり、今年度については若干回復したものの類似団体平均値より9.36％低く、恒常的に100％を下回っている。更新投資等に充てる財源の確保も十分ではなく、また、繰入金に依存した状況であり、さらなる経営改善に向けた取り組みが必要である。
②累積欠損金はこれまで発生していないが、給水収益もここ数年減少傾向にあることから欠損金を発生させないよう経営改善を図る必要がある。
③毎年度100％を上回っているため、支払能力は備えているといえる。
④企業債残高はない。
⑤毎年度100％を下回っており、給水に係る費用を給水収益で賄えていない状況にある。類似団体平均値より11.37％低く、繰入金に依存しているため、適切な料金収入を確保できるよう料金設定を見直す必要がある。
⑥有収水量１㎥あたりの給水原価は、類似団体平均値、全国平均値よりも低く抑えられており、費用効率は良いといえる。
⑦平均値よりも上回っている。
⑧毎年度90％を超えている、継続的に類似団体平均値、全国平均値を上回っている。
以上のことから、経常収支比率、料金回収率が低水準にあるため、健全な経営ができているとはいえない。また、施設利用率、有収率は高いことから、施設の効率性は高いといえる。</t>
    <rPh sb="35" eb="38">
      <t>コンネンド</t>
    </rPh>
    <rPh sb="43" eb="45">
      <t>ジャッカン</t>
    </rPh>
    <rPh sb="45" eb="47">
      <t>カイフク</t>
    </rPh>
    <rPh sb="66" eb="67">
      <t>ヒク</t>
    </rPh>
    <rPh sb="69" eb="72">
      <t>コウジョウテキ</t>
    </rPh>
    <rPh sb="78" eb="80">
      <t>シタマワ</t>
    </rPh>
    <rPh sb="85" eb="87">
      <t>コウシン</t>
    </rPh>
    <rPh sb="87" eb="89">
      <t>トウシ</t>
    </rPh>
    <rPh sb="89" eb="90">
      <t>トウ</t>
    </rPh>
    <rPh sb="91" eb="92">
      <t>ア</t>
    </rPh>
    <rPh sb="94" eb="96">
      <t>ザイゲン</t>
    </rPh>
    <rPh sb="97" eb="99">
      <t>カクホ</t>
    </rPh>
    <rPh sb="168" eb="170">
      <t>キュウスイ</t>
    </rPh>
    <rPh sb="170" eb="172">
      <t>シュウエキ</t>
    </rPh>
    <rPh sb="175" eb="177">
      <t>スウネン</t>
    </rPh>
    <rPh sb="177" eb="179">
      <t>ゲンショウ</t>
    </rPh>
    <rPh sb="179" eb="181">
      <t>ケイコウ</t>
    </rPh>
    <rPh sb="188" eb="191">
      <t>ケッソンキン</t>
    </rPh>
    <rPh sb="192" eb="194">
      <t>ハッセイ</t>
    </rPh>
    <rPh sb="200" eb="202">
      <t>ケイエイ</t>
    </rPh>
    <rPh sb="202" eb="204">
      <t>カイゼン</t>
    </rPh>
    <rPh sb="205" eb="206">
      <t>ハカ</t>
    </rPh>
    <rPh sb="207" eb="209">
      <t>ヒツヨウ</t>
    </rPh>
    <rPh sb="318" eb="320">
      <t>クリイレ</t>
    </rPh>
    <rPh sb="320" eb="321">
      <t>キン</t>
    </rPh>
    <rPh sb="322" eb="324">
      <t>イゾン</t>
    </rPh>
    <rPh sb="331" eb="333">
      <t>テキセツ</t>
    </rPh>
    <rPh sb="334" eb="336">
      <t>リョウキン</t>
    </rPh>
    <rPh sb="336" eb="338">
      <t>シュウニュウ</t>
    </rPh>
    <rPh sb="339" eb="341">
      <t>カクホ</t>
    </rPh>
    <rPh sb="346" eb="348">
      <t>リョウキン</t>
    </rPh>
    <rPh sb="348" eb="350">
      <t>セッテイ</t>
    </rPh>
    <rPh sb="351" eb="353">
      <t>ミナオ</t>
    </rPh>
    <rPh sb="354" eb="35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</si>
</sst>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0.83</c:v>
                </c:pt>
                <c:pt idx="1">
                  <c:v>0.53</c:v>
                </c:pt>
                <c:pt idx="2">
                  <c:v>0.81</c:v>
                </c:pt>
                <c:pt idx="3">
                  <c:v>0.65</c:v>
                </c:pt>
                <c:pt idx="4">
                  <c:v>0.34</c:v>
                </c:pt>
              </c:numCache>
            </c:numRef>
          </c:val>
          <c:extLst xmlns:c16r2="http://schemas.microsoft.com/office/drawing/2015/06/chart">
            <c:ext xmlns:c16="http://schemas.microsoft.com/office/drawing/2014/chart" uri="{C3380CC4-5D6E-409C-BE32-E72D297353CC}">
              <c16:uniqueId val="{00000000-64A7-4435-BA94-882132355DCC}"/>
            </c:ext>
          </c:extLst>
        </c:ser>
        <c:dLbls>
          <c:showLegendKey val="0"/>
          <c:showVal val="0"/>
          <c:showCatName val="0"/>
          <c:showSerName val="0"/>
          <c:showPercent val="0"/>
          <c:showBubbleSize val="0"/>
        </c:dLbls>
        <c:gapWidth val="150"/>
        <c:axId val="407742624"/>
        <c:axId val="407740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0.54</c:v>
                </c:pt>
                <c:pt idx="3">
                  <c:v>0.5</c:v>
                </c:pt>
                <c:pt idx="4">
                  <c:v>0.52</c:v>
                </c:pt>
              </c:numCache>
            </c:numRef>
          </c:val>
          <c:smooth val="0"/>
          <c:extLst xmlns:c16r2="http://schemas.microsoft.com/office/drawing/2015/06/chart">
            <c:ext xmlns:c16="http://schemas.microsoft.com/office/drawing/2014/chart" uri="{C3380CC4-5D6E-409C-BE32-E72D297353CC}">
              <c16:uniqueId val="{00000001-64A7-4435-BA94-882132355DCC}"/>
            </c:ext>
          </c:extLst>
        </c:ser>
        <c:dLbls>
          <c:showLegendKey val="0"/>
          <c:showVal val="0"/>
          <c:showCatName val="0"/>
          <c:showSerName val="0"/>
          <c:showPercent val="0"/>
          <c:showBubbleSize val="0"/>
        </c:dLbls>
        <c:marker val="1"/>
        <c:smooth val="0"/>
        <c:axId val="407742624"/>
        <c:axId val="407740664"/>
      </c:lineChart>
      <c:dateAx>
        <c:axId val="407742624"/>
        <c:scaling>
          <c:orientation val="minMax"/>
        </c:scaling>
        <c:delete val="1"/>
        <c:axPos val="b"/>
        <c:numFmt formatCode="&quot;H&quot;yy" sourceLinked="1"/>
        <c:majorTickMark val="none"/>
        <c:minorTickMark val="none"/>
        <c:tickLblPos val="none"/>
        <c:crossAx val="407740664"/>
        <c:crosses val="autoZero"/>
        <c:auto val="1"/>
        <c:lblOffset val="100"/>
        <c:baseTimeUnit val="years"/>
      </c:dateAx>
      <c:valAx>
        <c:axId val="40774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7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72.58</c:v>
                </c:pt>
                <c:pt idx="1">
                  <c:v>73.22</c:v>
                </c:pt>
                <c:pt idx="2">
                  <c:v>71.31</c:v>
                </c:pt>
                <c:pt idx="3">
                  <c:v>72</c:v>
                </c:pt>
                <c:pt idx="4">
                  <c:v>72.38</c:v>
                </c:pt>
              </c:numCache>
            </c:numRef>
          </c:val>
          <c:extLst xmlns:c16r2="http://schemas.microsoft.com/office/drawing/2015/06/chart">
            <c:ext xmlns:c16="http://schemas.microsoft.com/office/drawing/2014/chart" uri="{C3380CC4-5D6E-409C-BE32-E72D297353CC}">
              <c16:uniqueId val="{00000000-49E8-41BA-BD6B-62AE133954D0}"/>
            </c:ext>
          </c:extLst>
        </c:ser>
        <c:dLbls>
          <c:showLegendKey val="0"/>
          <c:showVal val="0"/>
          <c:showCatName val="0"/>
          <c:showSerName val="0"/>
          <c:showPercent val="0"/>
          <c:showBubbleSize val="0"/>
        </c:dLbls>
        <c:gapWidth val="150"/>
        <c:axId val="405444520"/>
        <c:axId val="40544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55.63</c:v>
                </c:pt>
                <c:pt idx="3">
                  <c:v>55.03</c:v>
                </c:pt>
                <c:pt idx="4">
                  <c:v>55.14</c:v>
                </c:pt>
              </c:numCache>
            </c:numRef>
          </c:val>
          <c:smooth val="0"/>
          <c:extLst xmlns:c16r2="http://schemas.microsoft.com/office/drawing/2015/06/chart">
            <c:ext xmlns:c16="http://schemas.microsoft.com/office/drawing/2014/chart" uri="{C3380CC4-5D6E-409C-BE32-E72D297353CC}">
              <c16:uniqueId val="{00000001-49E8-41BA-BD6B-62AE133954D0}"/>
            </c:ext>
          </c:extLst>
        </c:ser>
        <c:dLbls>
          <c:showLegendKey val="0"/>
          <c:showVal val="0"/>
          <c:showCatName val="0"/>
          <c:showSerName val="0"/>
          <c:showPercent val="0"/>
          <c:showBubbleSize val="0"/>
        </c:dLbls>
        <c:marker val="1"/>
        <c:smooth val="0"/>
        <c:axId val="405444520"/>
        <c:axId val="405445304"/>
      </c:lineChart>
      <c:dateAx>
        <c:axId val="405444520"/>
        <c:scaling>
          <c:orientation val="minMax"/>
        </c:scaling>
        <c:delete val="1"/>
        <c:axPos val="b"/>
        <c:numFmt formatCode="&quot;H&quot;yy" sourceLinked="1"/>
        <c:majorTickMark val="none"/>
        <c:minorTickMark val="none"/>
        <c:tickLblPos val="none"/>
        <c:crossAx val="405445304"/>
        <c:crosses val="autoZero"/>
        <c:auto val="1"/>
        <c:lblOffset val="100"/>
        <c:baseTimeUnit val="years"/>
      </c:dateAx>
      <c:valAx>
        <c:axId val="40544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44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92.93</c:v>
                </c:pt>
                <c:pt idx="1">
                  <c:v>92.76</c:v>
                </c:pt>
                <c:pt idx="2">
                  <c:v>94.94</c:v>
                </c:pt>
                <c:pt idx="3">
                  <c:v>93.07</c:v>
                </c:pt>
                <c:pt idx="4">
                  <c:v>92.62</c:v>
                </c:pt>
              </c:numCache>
            </c:numRef>
          </c:val>
          <c:extLst xmlns:c16r2="http://schemas.microsoft.com/office/drawing/2015/06/chart">
            <c:ext xmlns:c16="http://schemas.microsoft.com/office/drawing/2014/chart" uri="{C3380CC4-5D6E-409C-BE32-E72D297353CC}">
              <c16:uniqueId val="{00000000-757D-4FBA-AE46-A8793C44CF21}"/>
            </c:ext>
          </c:extLst>
        </c:ser>
        <c:dLbls>
          <c:showLegendKey val="0"/>
          <c:showVal val="0"/>
          <c:showCatName val="0"/>
          <c:showSerName val="0"/>
          <c:showPercent val="0"/>
          <c:showBubbleSize val="0"/>
        </c:dLbls>
        <c:gapWidth val="150"/>
        <c:axId val="405445696"/>
        <c:axId val="40544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82.04</c:v>
                </c:pt>
                <c:pt idx="3">
                  <c:v>81.900000000000006</c:v>
                </c:pt>
                <c:pt idx="4">
                  <c:v>81.39</c:v>
                </c:pt>
              </c:numCache>
            </c:numRef>
          </c:val>
          <c:smooth val="0"/>
          <c:extLst xmlns:c16r2="http://schemas.microsoft.com/office/drawing/2015/06/chart">
            <c:ext xmlns:c16="http://schemas.microsoft.com/office/drawing/2014/chart" uri="{C3380CC4-5D6E-409C-BE32-E72D297353CC}">
              <c16:uniqueId val="{00000001-757D-4FBA-AE46-A8793C44CF21}"/>
            </c:ext>
          </c:extLst>
        </c:ser>
        <c:dLbls>
          <c:showLegendKey val="0"/>
          <c:showVal val="0"/>
          <c:showCatName val="0"/>
          <c:showSerName val="0"/>
          <c:showPercent val="0"/>
          <c:showBubbleSize val="0"/>
        </c:dLbls>
        <c:marker val="1"/>
        <c:smooth val="0"/>
        <c:axId val="405445696"/>
        <c:axId val="405446480"/>
      </c:lineChart>
      <c:dateAx>
        <c:axId val="405445696"/>
        <c:scaling>
          <c:orientation val="minMax"/>
        </c:scaling>
        <c:delete val="1"/>
        <c:axPos val="b"/>
        <c:numFmt formatCode="&quot;H&quot;yy" sourceLinked="1"/>
        <c:majorTickMark val="none"/>
        <c:minorTickMark val="none"/>
        <c:tickLblPos val="none"/>
        <c:crossAx val="405446480"/>
        <c:crosses val="autoZero"/>
        <c:auto val="1"/>
        <c:lblOffset val="100"/>
        <c:baseTimeUnit val="years"/>
      </c:dateAx>
      <c:valAx>
        <c:axId val="40544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44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99.03</c:v>
                </c:pt>
                <c:pt idx="1">
                  <c:v>103.36</c:v>
                </c:pt>
                <c:pt idx="2">
                  <c:v>99.2</c:v>
                </c:pt>
                <c:pt idx="3">
                  <c:v>96.98</c:v>
                </c:pt>
                <c:pt idx="4">
                  <c:v>99.25</c:v>
                </c:pt>
              </c:numCache>
            </c:numRef>
          </c:val>
          <c:extLst xmlns:c16r2="http://schemas.microsoft.com/office/drawing/2015/06/chart">
            <c:ext xmlns:c16="http://schemas.microsoft.com/office/drawing/2014/chart" uri="{C3380CC4-5D6E-409C-BE32-E72D297353CC}">
              <c16:uniqueId val="{00000000-7822-4E18-993B-879DA2B61E45}"/>
            </c:ext>
          </c:extLst>
        </c:ser>
        <c:dLbls>
          <c:showLegendKey val="0"/>
          <c:showVal val="0"/>
          <c:showCatName val="0"/>
          <c:showSerName val="0"/>
          <c:showPercent val="0"/>
          <c:showBubbleSize val="0"/>
        </c:dLbls>
        <c:gapWidth val="150"/>
        <c:axId val="407743016"/>
        <c:axId val="40774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110.05</c:v>
                </c:pt>
                <c:pt idx="3">
                  <c:v>108.87</c:v>
                </c:pt>
                <c:pt idx="4">
                  <c:v>108.61</c:v>
                </c:pt>
              </c:numCache>
            </c:numRef>
          </c:val>
          <c:smooth val="0"/>
          <c:extLst xmlns:c16r2="http://schemas.microsoft.com/office/drawing/2015/06/chart">
            <c:ext xmlns:c16="http://schemas.microsoft.com/office/drawing/2014/chart" uri="{C3380CC4-5D6E-409C-BE32-E72D297353CC}">
              <c16:uniqueId val="{00000001-7822-4E18-993B-879DA2B61E45}"/>
            </c:ext>
          </c:extLst>
        </c:ser>
        <c:dLbls>
          <c:showLegendKey val="0"/>
          <c:showVal val="0"/>
          <c:showCatName val="0"/>
          <c:showSerName val="0"/>
          <c:showPercent val="0"/>
          <c:showBubbleSize val="0"/>
        </c:dLbls>
        <c:marker val="1"/>
        <c:smooth val="0"/>
        <c:axId val="407743016"/>
        <c:axId val="407741840"/>
      </c:lineChart>
      <c:dateAx>
        <c:axId val="407743016"/>
        <c:scaling>
          <c:orientation val="minMax"/>
        </c:scaling>
        <c:delete val="1"/>
        <c:axPos val="b"/>
        <c:numFmt formatCode="&quot;H&quot;yy" sourceLinked="1"/>
        <c:majorTickMark val="none"/>
        <c:minorTickMark val="none"/>
        <c:tickLblPos val="none"/>
        <c:crossAx val="407741840"/>
        <c:crosses val="autoZero"/>
        <c:auto val="1"/>
        <c:lblOffset val="100"/>
        <c:baseTimeUnit val="years"/>
      </c:dateAx>
      <c:valAx>
        <c:axId val="40774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774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50.59</c:v>
                </c:pt>
                <c:pt idx="1">
                  <c:v>51.91</c:v>
                </c:pt>
                <c:pt idx="2">
                  <c:v>52.09</c:v>
                </c:pt>
                <c:pt idx="3">
                  <c:v>52.93</c:v>
                </c:pt>
                <c:pt idx="4">
                  <c:v>53.23</c:v>
                </c:pt>
              </c:numCache>
            </c:numRef>
          </c:val>
          <c:extLst xmlns:c16r2="http://schemas.microsoft.com/office/drawing/2015/06/chart">
            <c:ext xmlns:c16="http://schemas.microsoft.com/office/drawing/2014/chart" uri="{C3380CC4-5D6E-409C-BE32-E72D297353CC}">
              <c16:uniqueId val="{00000000-5418-4200-89A9-F1AE603DCF92}"/>
            </c:ext>
          </c:extLst>
        </c:ser>
        <c:dLbls>
          <c:showLegendKey val="0"/>
          <c:showVal val="0"/>
          <c:showCatName val="0"/>
          <c:showSerName val="0"/>
          <c:showPercent val="0"/>
          <c:showBubbleSize val="0"/>
        </c:dLbls>
        <c:gapWidth val="150"/>
        <c:axId val="407742232"/>
        <c:axId val="40773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48.05</c:v>
                </c:pt>
                <c:pt idx="3">
                  <c:v>48.87</c:v>
                </c:pt>
                <c:pt idx="4">
                  <c:v>49.92</c:v>
                </c:pt>
              </c:numCache>
            </c:numRef>
          </c:val>
          <c:smooth val="0"/>
          <c:extLst xmlns:c16r2="http://schemas.microsoft.com/office/drawing/2015/06/chart">
            <c:ext xmlns:c16="http://schemas.microsoft.com/office/drawing/2014/chart" uri="{C3380CC4-5D6E-409C-BE32-E72D297353CC}">
              <c16:uniqueId val="{00000001-5418-4200-89A9-F1AE603DCF92}"/>
            </c:ext>
          </c:extLst>
        </c:ser>
        <c:dLbls>
          <c:showLegendKey val="0"/>
          <c:showVal val="0"/>
          <c:showCatName val="0"/>
          <c:showSerName val="0"/>
          <c:showPercent val="0"/>
          <c:showBubbleSize val="0"/>
        </c:dLbls>
        <c:marker val="1"/>
        <c:smooth val="0"/>
        <c:axId val="407742232"/>
        <c:axId val="407738704"/>
      </c:lineChart>
      <c:dateAx>
        <c:axId val="407742232"/>
        <c:scaling>
          <c:orientation val="minMax"/>
        </c:scaling>
        <c:delete val="1"/>
        <c:axPos val="b"/>
        <c:numFmt formatCode="&quot;H&quot;yy" sourceLinked="1"/>
        <c:majorTickMark val="none"/>
        <c:minorTickMark val="none"/>
        <c:tickLblPos val="none"/>
        <c:crossAx val="407738704"/>
        <c:crosses val="autoZero"/>
        <c:auto val="1"/>
        <c:lblOffset val="100"/>
        <c:baseTimeUnit val="years"/>
      </c:dateAx>
      <c:valAx>
        <c:axId val="40773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74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24.48</c:v>
                </c:pt>
                <c:pt idx="1">
                  <c:v>26.34</c:v>
                </c:pt>
                <c:pt idx="2">
                  <c:v>6.38</c:v>
                </c:pt>
                <c:pt idx="3">
                  <c:v>8.6999999999999993</c:v>
                </c:pt>
                <c:pt idx="4">
                  <c:v>9.24</c:v>
                </c:pt>
              </c:numCache>
            </c:numRef>
          </c:val>
          <c:extLst xmlns:c16r2="http://schemas.microsoft.com/office/drawing/2015/06/chart">
            <c:ext xmlns:c16="http://schemas.microsoft.com/office/drawing/2014/chart" uri="{C3380CC4-5D6E-409C-BE32-E72D297353CC}">
              <c16:uniqueId val="{00000000-894F-4DB7-90D7-3B40481B9E3B}"/>
            </c:ext>
          </c:extLst>
        </c:ser>
        <c:dLbls>
          <c:showLegendKey val="0"/>
          <c:showVal val="0"/>
          <c:showCatName val="0"/>
          <c:showSerName val="0"/>
          <c:showPercent val="0"/>
          <c:showBubbleSize val="0"/>
        </c:dLbls>
        <c:gapWidth val="150"/>
        <c:axId val="501918920"/>
        <c:axId val="50191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13.39</c:v>
                </c:pt>
                <c:pt idx="3">
                  <c:v>14.85</c:v>
                </c:pt>
                <c:pt idx="4">
                  <c:v>16.88</c:v>
                </c:pt>
              </c:numCache>
            </c:numRef>
          </c:val>
          <c:smooth val="0"/>
          <c:extLst xmlns:c16r2="http://schemas.microsoft.com/office/drawing/2015/06/chart">
            <c:ext xmlns:c16="http://schemas.microsoft.com/office/drawing/2014/chart" uri="{C3380CC4-5D6E-409C-BE32-E72D297353CC}">
              <c16:uniqueId val="{00000001-894F-4DB7-90D7-3B40481B9E3B}"/>
            </c:ext>
          </c:extLst>
        </c:ser>
        <c:dLbls>
          <c:showLegendKey val="0"/>
          <c:showVal val="0"/>
          <c:showCatName val="0"/>
          <c:showSerName val="0"/>
          <c:showPercent val="0"/>
          <c:showBubbleSize val="0"/>
        </c:dLbls>
        <c:marker val="1"/>
        <c:smooth val="0"/>
        <c:axId val="501918920"/>
        <c:axId val="501919704"/>
      </c:lineChart>
      <c:dateAx>
        <c:axId val="501918920"/>
        <c:scaling>
          <c:orientation val="minMax"/>
        </c:scaling>
        <c:delete val="1"/>
        <c:axPos val="b"/>
        <c:numFmt formatCode="&quot;H&quot;yy" sourceLinked="1"/>
        <c:majorTickMark val="none"/>
        <c:minorTickMark val="none"/>
        <c:tickLblPos val="none"/>
        <c:crossAx val="501919704"/>
        <c:crosses val="autoZero"/>
        <c:auto val="1"/>
        <c:lblOffset val="100"/>
        <c:baseTimeUnit val="years"/>
      </c:dateAx>
      <c:valAx>
        <c:axId val="50191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91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1F5-4D2C-B176-FB950562493A}"/>
            </c:ext>
          </c:extLst>
        </c:ser>
        <c:dLbls>
          <c:showLegendKey val="0"/>
          <c:showVal val="0"/>
          <c:showCatName val="0"/>
          <c:showSerName val="0"/>
          <c:showPercent val="0"/>
          <c:showBubbleSize val="0"/>
        </c:dLbls>
        <c:gapWidth val="150"/>
        <c:axId val="501920096"/>
        <c:axId val="50192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2.64</c:v>
                </c:pt>
                <c:pt idx="3">
                  <c:v>3.16</c:v>
                </c:pt>
                <c:pt idx="4">
                  <c:v>3.59</c:v>
                </c:pt>
              </c:numCache>
            </c:numRef>
          </c:val>
          <c:smooth val="0"/>
          <c:extLst xmlns:c16r2="http://schemas.microsoft.com/office/drawing/2015/06/chart">
            <c:ext xmlns:c16="http://schemas.microsoft.com/office/drawing/2014/chart" uri="{C3380CC4-5D6E-409C-BE32-E72D297353CC}">
              <c16:uniqueId val="{00000001-D1F5-4D2C-B176-FB950562493A}"/>
            </c:ext>
          </c:extLst>
        </c:ser>
        <c:dLbls>
          <c:showLegendKey val="0"/>
          <c:showVal val="0"/>
          <c:showCatName val="0"/>
          <c:showSerName val="0"/>
          <c:showPercent val="0"/>
          <c:showBubbleSize val="0"/>
        </c:dLbls>
        <c:marker val="1"/>
        <c:smooth val="0"/>
        <c:axId val="501920096"/>
        <c:axId val="501920488"/>
      </c:lineChart>
      <c:dateAx>
        <c:axId val="501920096"/>
        <c:scaling>
          <c:orientation val="minMax"/>
        </c:scaling>
        <c:delete val="1"/>
        <c:axPos val="b"/>
        <c:numFmt formatCode="&quot;H&quot;yy" sourceLinked="1"/>
        <c:majorTickMark val="none"/>
        <c:minorTickMark val="none"/>
        <c:tickLblPos val="none"/>
        <c:crossAx val="501920488"/>
        <c:crosses val="autoZero"/>
        <c:auto val="1"/>
        <c:lblOffset val="100"/>
        <c:baseTimeUnit val="years"/>
      </c:dateAx>
      <c:valAx>
        <c:axId val="501920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9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2000.79</c:v>
                </c:pt>
                <c:pt idx="1">
                  <c:v>1783.96</c:v>
                </c:pt>
                <c:pt idx="2">
                  <c:v>1501.74</c:v>
                </c:pt>
                <c:pt idx="3">
                  <c:v>1699.32</c:v>
                </c:pt>
                <c:pt idx="4">
                  <c:v>1636.22</c:v>
                </c:pt>
              </c:numCache>
            </c:numRef>
          </c:val>
          <c:extLst xmlns:c16r2="http://schemas.microsoft.com/office/drawing/2015/06/chart">
            <c:ext xmlns:c16="http://schemas.microsoft.com/office/drawing/2014/chart" uri="{C3380CC4-5D6E-409C-BE32-E72D297353CC}">
              <c16:uniqueId val="{00000000-737A-4256-8ACA-4A4D05296D77}"/>
            </c:ext>
          </c:extLst>
        </c:ser>
        <c:dLbls>
          <c:showLegendKey val="0"/>
          <c:showVal val="0"/>
          <c:showCatName val="0"/>
          <c:showSerName val="0"/>
          <c:showPercent val="0"/>
          <c:showBubbleSize val="0"/>
        </c:dLbls>
        <c:gapWidth val="150"/>
        <c:axId val="501915784"/>
        <c:axId val="50192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359.47</c:v>
                </c:pt>
                <c:pt idx="3">
                  <c:v>369.69</c:v>
                </c:pt>
                <c:pt idx="4">
                  <c:v>379.08</c:v>
                </c:pt>
              </c:numCache>
            </c:numRef>
          </c:val>
          <c:smooth val="0"/>
          <c:extLst xmlns:c16r2="http://schemas.microsoft.com/office/drawing/2015/06/chart">
            <c:ext xmlns:c16="http://schemas.microsoft.com/office/drawing/2014/chart" uri="{C3380CC4-5D6E-409C-BE32-E72D297353CC}">
              <c16:uniqueId val="{00000001-737A-4256-8ACA-4A4D05296D77}"/>
            </c:ext>
          </c:extLst>
        </c:ser>
        <c:dLbls>
          <c:showLegendKey val="0"/>
          <c:showVal val="0"/>
          <c:showCatName val="0"/>
          <c:showSerName val="0"/>
          <c:showPercent val="0"/>
          <c:showBubbleSize val="0"/>
        </c:dLbls>
        <c:marker val="1"/>
        <c:smooth val="0"/>
        <c:axId val="501915784"/>
        <c:axId val="501920880"/>
      </c:lineChart>
      <c:dateAx>
        <c:axId val="501915784"/>
        <c:scaling>
          <c:orientation val="minMax"/>
        </c:scaling>
        <c:delete val="1"/>
        <c:axPos val="b"/>
        <c:numFmt formatCode="&quot;H&quot;yy" sourceLinked="1"/>
        <c:majorTickMark val="none"/>
        <c:minorTickMark val="none"/>
        <c:tickLblPos val="none"/>
        <c:crossAx val="501920880"/>
        <c:crosses val="autoZero"/>
        <c:auto val="1"/>
        <c:lblOffset val="100"/>
        <c:baseTimeUnit val="years"/>
      </c:dateAx>
      <c:valAx>
        <c:axId val="501920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91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C7-4760-85A8-9737E0158ACE}"/>
            </c:ext>
          </c:extLst>
        </c:ser>
        <c:dLbls>
          <c:showLegendKey val="0"/>
          <c:showVal val="0"/>
          <c:showCatName val="0"/>
          <c:showSerName val="0"/>
          <c:showPercent val="0"/>
          <c:showBubbleSize val="0"/>
        </c:dLbls>
        <c:gapWidth val="150"/>
        <c:axId val="501921664"/>
        <c:axId val="50192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401.79</c:v>
                </c:pt>
                <c:pt idx="3">
                  <c:v>402.99</c:v>
                </c:pt>
                <c:pt idx="4">
                  <c:v>398.98</c:v>
                </c:pt>
              </c:numCache>
            </c:numRef>
          </c:val>
          <c:smooth val="0"/>
          <c:extLst xmlns:c16r2="http://schemas.microsoft.com/office/drawing/2015/06/chart">
            <c:ext xmlns:c16="http://schemas.microsoft.com/office/drawing/2014/chart" uri="{C3380CC4-5D6E-409C-BE32-E72D297353CC}">
              <c16:uniqueId val="{00000001-64C7-4760-85A8-9737E0158ACE}"/>
            </c:ext>
          </c:extLst>
        </c:ser>
        <c:dLbls>
          <c:showLegendKey val="0"/>
          <c:showVal val="0"/>
          <c:showCatName val="0"/>
          <c:showSerName val="0"/>
          <c:showPercent val="0"/>
          <c:showBubbleSize val="0"/>
        </c:dLbls>
        <c:marker val="1"/>
        <c:smooth val="0"/>
        <c:axId val="501921664"/>
        <c:axId val="501922056"/>
      </c:lineChart>
      <c:dateAx>
        <c:axId val="501921664"/>
        <c:scaling>
          <c:orientation val="minMax"/>
        </c:scaling>
        <c:delete val="1"/>
        <c:axPos val="b"/>
        <c:numFmt formatCode="&quot;H&quot;yy" sourceLinked="1"/>
        <c:majorTickMark val="none"/>
        <c:minorTickMark val="none"/>
        <c:tickLblPos val="none"/>
        <c:crossAx val="501922056"/>
        <c:crosses val="autoZero"/>
        <c:auto val="1"/>
        <c:lblOffset val="100"/>
        <c:baseTimeUnit val="years"/>
      </c:dateAx>
      <c:valAx>
        <c:axId val="501922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9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88.72</c:v>
                </c:pt>
                <c:pt idx="1">
                  <c:v>92.2</c:v>
                </c:pt>
                <c:pt idx="2">
                  <c:v>86.91</c:v>
                </c:pt>
                <c:pt idx="3">
                  <c:v>84.28</c:v>
                </c:pt>
                <c:pt idx="4">
                  <c:v>87.27</c:v>
                </c:pt>
              </c:numCache>
            </c:numRef>
          </c:val>
          <c:extLst xmlns:c16r2="http://schemas.microsoft.com/office/drawing/2015/06/chart">
            <c:ext xmlns:c16="http://schemas.microsoft.com/office/drawing/2014/chart" uri="{C3380CC4-5D6E-409C-BE32-E72D297353CC}">
              <c16:uniqueId val="{00000000-9342-4CA4-BF14-D77A645DC8FF}"/>
            </c:ext>
          </c:extLst>
        </c:ser>
        <c:dLbls>
          <c:showLegendKey val="0"/>
          <c:showVal val="0"/>
          <c:showCatName val="0"/>
          <c:showSerName val="0"/>
          <c:showPercent val="0"/>
          <c:showBubbleSize val="0"/>
        </c:dLbls>
        <c:gapWidth val="150"/>
        <c:axId val="405440600"/>
        <c:axId val="40544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100.12</c:v>
                </c:pt>
                <c:pt idx="3">
                  <c:v>98.66</c:v>
                </c:pt>
                <c:pt idx="4">
                  <c:v>98.64</c:v>
                </c:pt>
              </c:numCache>
            </c:numRef>
          </c:val>
          <c:smooth val="0"/>
          <c:extLst xmlns:c16r2="http://schemas.microsoft.com/office/drawing/2015/06/chart">
            <c:ext xmlns:c16="http://schemas.microsoft.com/office/drawing/2014/chart" uri="{C3380CC4-5D6E-409C-BE32-E72D297353CC}">
              <c16:uniqueId val="{00000001-9342-4CA4-BF14-D77A645DC8FF}"/>
            </c:ext>
          </c:extLst>
        </c:ser>
        <c:dLbls>
          <c:showLegendKey val="0"/>
          <c:showVal val="0"/>
          <c:showCatName val="0"/>
          <c:showSerName val="0"/>
          <c:showPercent val="0"/>
          <c:showBubbleSize val="0"/>
        </c:dLbls>
        <c:marker val="1"/>
        <c:smooth val="0"/>
        <c:axId val="405440600"/>
        <c:axId val="405440992"/>
      </c:lineChart>
      <c:dateAx>
        <c:axId val="405440600"/>
        <c:scaling>
          <c:orientation val="minMax"/>
        </c:scaling>
        <c:delete val="1"/>
        <c:axPos val="b"/>
        <c:numFmt formatCode="&quot;H&quot;yy" sourceLinked="1"/>
        <c:majorTickMark val="none"/>
        <c:minorTickMark val="none"/>
        <c:tickLblPos val="none"/>
        <c:crossAx val="405440992"/>
        <c:crosses val="autoZero"/>
        <c:auto val="1"/>
        <c:lblOffset val="100"/>
        <c:baseTimeUnit val="years"/>
      </c:dateAx>
      <c:valAx>
        <c:axId val="4054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44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157.27000000000001</c:v>
                </c:pt>
                <c:pt idx="1">
                  <c:v>152.15</c:v>
                </c:pt>
                <c:pt idx="2">
                  <c:v>160.65</c:v>
                </c:pt>
                <c:pt idx="3">
                  <c:v>164.9</c:v>
                </c:pt>
                <c:pt idx="4">
                  <c:v>158.71</c:v>
                </c:pt>
              </c:numCache>
            </c:numRef>
          </c:val>
          <c:extLst xmlns:c16r2="http://schemas.microsoft.com/office/drawing/2015/06/chart">
            <c:ext xmlns:c16="http://schemas.microsoft.com/office/drawing/2014/chart" uri="{C3380CC4-5D6E-409C-BE32-E72D297353CC}">
              <c16:uniqueId val="{00000000-8E62-4C75-B1F5-BE535D71C1C3}"/>
            </c:ext>
          </c:extLst>
        </c:ser>
        <c:dLbls>
          <c:showLegendKey val="0"/>
          <c:showVal val="0"/>
          <c:showCatName val="0"/>
          <c:showSerName val="0"/>
          <c:showPercent val="0"/>
          <c:showBubbleSize val="0"/>
        </c:dLbls>
        <c:gapWidth val="150"/>
        <c:axId val="405441384"/>
        <c:axId val="40544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174.97</c:v>
                </c:pt>
                <c:pt idx="3">
                  <c:v>178.59</c:v>
                </c:pt>
                <c:pt idx="4">
                  <c:v>178.92</c:v>
                </c:pt>
              </c:numCache>
            </c:numRef>
          </c:val>
          <c:smooth val="0"/>
          <c:extLst xmlns:c16r2="http://schemas.microsoft.com/office/drawing/2015/06/chart">
            <c:ext xmlns:c16="http://schemas.microsoft.com/office/drawing/2014/chart" uri="{C3380CC4-5D6E-409C-BE32-E72D297353CC}">
              <c16:uniqueId val="{00000001-8E62-4C75-B1F5-BE535D71C1C3}"/>
            </c:ext>
          </c:extLst>
        </c:ser>
        <c:dLbls>
          <c:showLegendKey val="0"/>
          <c:showVal val="0"/>
          <c:showCatName val="0"/>
          <c:showSerName val="0"/>
          <c:showPercent val="0"/>
          <c:showBubbleSize val="0"/>
        </c:dLbls>
        <c:marker val="1"/>
        <c:smooth val="0"/>
        <c:axId val="405441384"/>
        <c:axId val="405442168"/>
      </c:lineChart>
      <c:dateAx>
        <c:axId val="405441384"/>
        <c:scaling>
          <c:orientation val="minMax"/>
        </c:scaling>
        <c:delete val="1"/>
        <c:axPos val="b"/>
        <c:numFmt formatCode="&quot;H&quot;yy" sourceLinked="1"/>
        <c:majorTickMark val="none"/>
        <c:minorTickMark val="none"/>
        <c:tickLblPos val="none"/>
        <c:crossAx val="405442168"/>
        <c:crosses val="autoZero"/>
        <c:auto val="1"/>
        <c:lblOffset val="100"/>
        <c:baseTimeUnit val="years"/>
      </c:dateAx>
      <c:valAx>
        <c:axId val="40544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44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3"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三重県　川越町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15226</v>
      </c>
      <c r="AM8" s="61"/>
      <c r="AN8" s="61"/>
      <c r="AO8" s="61"/>
      <c r="AP8" s="61"/>
      <c r="AQ8" s="61"/>
      <c r="AR8" s="61"/>
      <c r="AS8" s="61"/>
      <c r="AT8" s="52">
        <f>データ!$S$6</f>
        <v>8.73</v>
      </c>
      <c r="AU8" s="53"/>
      <c r="AV8" s="53"/>
      <c r="AW8" s="53"/>
      <c r="AX8" s="53"/>
      <c r="AY8" s="53"/>
      <c r="AZ8" s="53"/>
      <c r="BA8" s="53"/>
      <c r="BB8" s="54">
        <f>データ!$T$6</f>
        <v>1744.1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98.08</v>
      </c>
      <c r="J10" s="53"/>
      <c r="K10" s="53"/>
      <c r="L10" s="53"/>
      <c r="M10" s="53"/>
      <c r="N10" s="53"/>
      <c r="O10" s="64"/>
      <c r="P10" s="54">
        <f>データ!$P$6</f>
        <v>100</v>
      </c>
      <c r="Q10" s="54"/>
      <c r="R10" s="54"/>
      <c r="S10" s="54"/>
      <c r="T10" s="54"/>
      <c r="U10" s="54"/>
      <c r="V10" s="54"/>
      <c r="W10" s="61">
        <f>データ!$Q$6</f>
        <v>2066</v>
      </c>
      <c r="X10" s="61"/>
      <c r="Y10" s="61"/>
      <c r="Z10" s="61"/>
      <c r="AA10" s="61"/>
      <c r="AB10" s="61"/>
      <c r="AC10" s="61"/>
      <c r="AD10" s="2"/>
      <c r="AE10" s="2"/>
      <c r="AF10" s="2"/>
      <c r="AG10" s="2"/>
      <c r="AH10" s="4"/>
      <c r="AI10" s="4"/>
      <c r="AJ10" s="4"/>
      <c r="AK10" s="4"/>
      <c r="AL10" s="61">
        <f>データ!$U$6</f>
        <v>15132</v>
      </c>
      <c r="AM10" s="61"/>
      <c r="AN10" s="61"/>
      <c r="AO10" s="61"/>
      <c r="AP10" s="61"/>
      <c r="AQ10" s="61"/>
      <c r="AR10" s="61"/>
      <c r="AS10" s="61"/>
      <c r="AT10" s="52">
        <f>データ!$V$6</f>
        <v>8.02</v>
      </c>
      <c r="AU10" s="53"/>
      <c r="AV10" s="53"/>
      <c r="AW10" s="53"/>
      <c r="AX10" s="53"/>
      <c r="AY10" s="53"/>
      <c r="AZ10" s="53"/>
      <c r="BA10" s="53"/>
      <c r="BB10" s="54">
        <f>データ!$W$6</f>
        <v>1886.78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wVF4rCQM6kIZAPgzMbdxg3skCmdcqn1Zt4XKO04CcN8u9NNQcImJkFhw+BkDi7ntazOk8k+R9EzlgTdTUq9yg==" saltValue="nX/C8Z5OyNw58+m94/5rq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243442</v>
      </c>
      <c r="D6" s="34">
        <f t="shared" si="3"/>
        <v>46</v>
      </c>
      <c r="E6" s="34">
        <f t="shared" si="3"/>
        <v>1</v>
      </c>
      <c r="F6" s="34">
        <f t="shared" si="3"/>
        <v>0</v>
      </c>
      <c r="G6" s="34">
        <f t="shared" si="3"/>
        <v>1</v>
      </c>
      <c r="H6" s="34" t="str">
        <f t="shared" si="3"/>
        <v>三重県　川越町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98.08</v>
      </c>
      <c r="P6" s="35">
        <f t="shared" si="3"/>
        <v>100</v>
      </c>
      <c r="Q6" s="35">
        <f t="shared" si="3"/>
        <v>2066</v>
      </c>
      <c r="R6" s="35">
        <f t="shared" si="3"/>
        <v>15226</v>
      </c>
      <c r="S6" s="35">
        <f t="shared" si="3"/>
        <v>8.73</v>
      </c>
      <c r="T6" s="35">
        <f t="shared" si="3"/>
        <v>1744.1</v>
      </c>
      <c r="U6" s="35">
        <f t="shared" si="3"/>
        <v>15132</v>
      </c>
      <c r="V6" s="35">
        <f t="shared" si="3"/>
        <v>8.02</v>
      </c>
      <c r="W6" s="35">
        <f t="shared" si="3"/>
        <v>1886.78</v>
      </c>
      <c r="X6" s="36">
        <f>IF(X7="",NA(),X7)</f>
        <v>99.03</v>
      </c>
      <c r="Y6" s="36">
        <f t="shared" ref="Y6:AG6" si="4">IF(Y7="",NA(),Y7)</f>
        <v>103.36</v>
      </c>
      <c r="Z6" s="36">
        <f t="shared" si="4"/>
        <v>99.2</v>
      </c>
      <c r="AA6" s="36">
        <f t="shared" si="4"/>
        <v>96.98</v>
      </c>
      <c r="AB6" s="36">
        <f t="shared" si="4"/>
        <v>99.25</v>
      </c>
      <c r="AC6" s="36">
        <f t="shared" si="4"/>
        <v>111.06</v>
      </c>
      <c r="AD6" s="36">
        <f t="shared" si="4"/>
        <v>111.34</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2.64</v>
      </c>
      <c r="AQ6" s="36">
        <f t="shared" si="5"/>
        <v>3.16</v>
      </c>
      <c r="AR6" s="36">
        <f t="shared" si="5"/>
        <v>3.59</v>
      </c>
      <c r="AS6" s="35" t="str">
        <f>IF(AS7="","",IF(AS7="-","【-】","【"&amp;SUBSTITUTE(TEXT(AS7,"#,##0.00"),"-","△")&amp;"】"))</f>
        <v>【1.08】</v>
      </c>
      <c r="AT6" s="36">
        <f>IF(AT7="",NA(),AT7)</f>
        <v>2000.79</v>
      </c>
      <c r="AU6" s="36">
        <f t="shared" ref="AU6:BC6" si="6">IF(AU7="",NA(),AU7)</f>
        <v>1783.96</v>
      </c>
      <c r="AV6" s="36">
        <f t="shared" si="6"/>
        <v>1501.74</v>
      </c>
      <c r="AW6" s="36">
        <f t="shared" si="6"/>
        <v>1699.32</v>
      </c>
      <c r="AX6" s="36">
        <f t="shared" si="6"/>
        <v>1636.22</v>
      </c>
      <c r="AY6" s="36">
        <f t="shared" si="6"/>
        <v>398.29</v>
      </c>
      <c r="AZ6" s="36">
        <f t="shared" si="6"/>
        <v>388.67</v>
      </c>
      <c r="BA6" s="36">
        <f t="shared" si="6"/>
        <v>359.47</v>
      </c>
      <c r="BB6" s="36">
        <f t="shared" si="6"/>
        <v>369.69</v>
      </c>
      <c r="BC6" s="36">
        <f t="shared" si="6"/>
        <v>379.08</v>
      </c>
      <c r="BD6" s="35" t="str">
        <f>IF(BD7="","",IF(BD7="-","【-】","【"&amp;SUBSTITUTE(TEXT(BD7,"#,##0.00"),"-","△")&amp;"】"))</f>
        <v>【264.97】</v>
      </c>
      <c r="BE6" s="35">
        <f>IF(BE7="",NA(),BE7)</f>
        <v>0</v>
      </c>
      <c r="BF6" s="35">
        <f t="shared" ref="BF6:BN6" si="7">IF(BF7="",NA(),BF7)</f>
        <v>0</v>
      </c>
      <c r="BG6" s="35">
        <f t="shared" si="7"/>
        <v>0</v>
      </c>
      <c r="BH6" s="35">
        <f t="shared" si="7"/>
        <v>0</v>
      </c>
      <c r="BI6" s="35">
        <f t="shared" si="7"/>
        <v>0</v>
      </c>
      <c r="BJ6" s="36">
        <f t="shared" si="7"/>
        <v>431</v>
      </c>
      <c r="BK6" s="36">
        <f t="shared" si="7"/>
        <v>422.5</v>
      </c>
      <c r="BL6" s="36">
        <f t="shared" si="7"/>
        <v>401.79</v>
      </c>
      <c r="BM6" s="36">
        <f t="shared" si="7"/>
        <v>402.99</v>
      </c>
      <c r="BN6" s="36">
        <f t="shared" si="7"/>
        <v>398.98</v>
      </c>
      <c r="BO6" s="35" t="str">
        <f>IF(BO7="","",IF(BO7="-","【-】","【"&amp;SUBSTITUTE(TEXT(BO7,"#,##0.00"),"-","△")&amp;"】"))</f>
        <v>【266.61】</v>
      </c>
      <c r="BP6" s="36">
        <f>IF(BP7="",NA(),BP7)</f>
        <v>88.72</v>
      </c>
      <c r="BQ6" s="36">
        <f t="shared" ref="BQ6:BY6" si="8">IF(BQ7="",NA(),BQ7)</f>
        <v>92.2</v>
      </c>
      <c r="BR6" s="36">
        <f t="shared" si="8"/>
        <v>86.91</v>
      </c>
      <c r="BS6" s="36">
        <f t="shared" si="8"/>
        <v>84.28</v>
      </c>
      <c r="BT6" s="36">
        <f t="shared" si="8"/>
        <v>87.27</v>
      </c>
      <c r="BU6" s="36">
        <f t="shared" si="8"/>
        <v>100.82</v>
      </c>
      <c r="BV6" s="36">
        <f t="shared" si="8"/>
        <v>101.64</v>
      </c>
      <c r="BW6" s="36">
        <f t="shared" si="8"/>
        <v>100.12</v>
      </c>
      <c r="BX6" s="36">
        <f t="shared" si="8"/>
        <v>98.66</v>
      </c>
      <c r="BY6" s="36">
        <f t="shared" si="8"/>
        <v>98.64</v>
      </c>
      <c r="BZ6" s="35" t="str">
        <f>IF(BZ7="","",IF(BZ7="-","【-】","【"&amp;SUBSTITUTE(TEXT(BZ7,"#,##0.00"),"-","△")&amp;"】"))</f>
        <v>【103.24】</v>
      </c>
      <c r="CA6" s="36">
        <f>IF(CA7="",NA(),CA7)</f>
        <v>157.27000000000001</v>
      </c>
      <c r="CB6" s="36">
        <f t="shared" ref="CB6:CJ6" si="9">IF(CB7="",NA(),CB7)</f>
        <v>152.15</v>
      </c>
      <c r="CC6" s="36">
        <f t="shared" si="9"/>
        <v>160.65</v>
      </c>
      <c r="CD6" s="36">
        <f t="shared" si="9"/>
        <v>164.9</v>
      </c>
      <c r="CE6" s="36">
        <f t="shared" si="9"/>
        <v>158.71</v>
      </c>
      <c r="CF6" s="36">
        <f t="shared" si="9"/>
        <v>179.55</v>
      </c>
      <c r="CG6" s="36">
        <f t="shared" si="9"/>
        <v>179.16</v>
      </c>
      <c r="CH6" s="36">
        <f t="shared" si="9"/>
        <v>174.97</v>
      </c>
      <c r="CI6" s="36">
        <f t="shared" si="9"/>
        <v>178.59</v>
      </c>
      <c r="CJ6" s="36">
        <f t="shared" si="9"/>
        <v>178.92</v>
      </c>
      <c r="CK6" s="35" t="str">
        <f>IF(CK7="","",IF(CK7="-","【-】","【"&amp;SUBSTITUTE(TEXT(CK7,"#,##0.00"),"-","△")&amp;"】"))</f>
        <v>【168.38】</v>
      </c>
      <c r="CL6" s="36">
        <f>IF(CL7="",NA(),CL7)</f>
        <v>72.58</v>
      </c>
      <c r="CM6" s="36">
        <f t="shared" ref="CM6:CU6" si="10">IF(CM7="",NA(),CM7)</f>
        <v>73.22</v>
      </c>
      <c r="CN6" s="36">
        <f t="shared" si="10"/>
        <v>71.31</v>
      </c>
      <c r="CO6" s="36">
        <f t="shared" si="10"/>
        <v>72</v>
      </c>
      <c r="CP6" s="36">
        <f t="shared" si="10"/>
        <v>72.38</v>
      </c>
      <c r="CQ6" s="36">
        <f t="shared" si="10"/>
        <v>53.52</v>
      </c>
      <c r="CR6" s="36">
        <f t="shared" si="10"/>
        <v>54.24</v>
      </c>
      <c r="CS6" s="36">
        <f t="shared" si="10"/>
        <v>55.63</v>
      </c>
      <c r="CT6" s="36">
        <f t="shared" si="10"/>
        <v>55.03</v>
      </c>
      <c r="CU6" s="36">
        <f t="shared" si="10"/>
        <v>55.14</v>
      </c>
      <c r="CV6" s="35" t="str">
        <f>IF(CV7="","",IF(CV7="-","【-】","【"&amp;SUBSTITUTE(TEXT(CV7,"#,##0.00"),"-","△")&amp;"】"))</f>
        <v>【60.00】</v>
      </c>
      <c r="CW6" s="36">
        <f>IF(CW7="",NA(),CW7)</f>
        <v>92.93</v>
      </c>
      <c r="CX6" s="36">
        <f t="shared" ref="CX6:DF6" si="11">IF(CX7="",NA(),CX7)</f>
        <v>92.76</v>
      </c>
      <c r="CY6" s="36">
        <f t="shared" si="11"/>
        <v>94.94</v>
      </c>
      <c r="CZ6" s="36">
        <f t="shared" si="11"/>
        <v>93.07</v>
      </c>
      <c r="DA6" s="36">
        <f t="shared" si="11"/>
        <v>92.62</v>
      </c>
      <c r="DB6" s="36">
        <f t="shared" si="11"/>
        <v>81.459999999999994</v>
      </c>
      <c r="DC6" s="36">
        <f t="shared" si="11"/>
        <v>81.680000000000007</v>
      </c>
      <c r="DD6" s="36">
        <f t="shared" si="11"/>
        <v>82.04</v>
      </c>
      <c r="DE6" s="36">
        <f t="shared" si="11"/>
        <v>81.900000000000006</v>
      </c>
      <c r="DF6" s="36">
        <f t="shared" si="11"/>
        <v>81.39</v>
      </c>
      <c r="DG6" s="35" t="str">
        <f>IF(DG7="","",IF(DG7="-","【-】","【"&amp;SUBSTITUTE(TEXT(DG7,"#,##0.00"),"-","△")&amp;"】"))</f>
        <v>【89.80】</v>
      </c>
      <c r="DH6" s="36">
        <f>IF(DH7="",NA(),DH7)</f>
        <v>50.59</v>
      </c>
      <c r="DI6" s="36">
        <f t="shared" ref="DI6:DQ6" si="12">IF(DI7="",NA(),DI7)</f>
        <v>51.91</v>
      </c>
      <c r="DJ6" s="36">
        <f t="shared" si="12"/>
        <v>52.09</v>
      </c>
      <c r="DK6" s="36">
        <f t="shared" si="12"/>
        <v>52.93</v>
      </c>
      <c r="DL6" s="36">
        <f t="shared" si="12"/>
        <v>53.23</v>
      </c>
      <c r="DM6" s="36">
        <f t="shared" si="12"/>
        <v>47.7</v>
      </c>
      <c r="DN6" s="36">
        <f t="shared" si="12"/>
        <v>48.14</v>
      </c>
      <c r="DO6" s="36">
        <f t="shared" si="12"/>
        <v>48.05</v>
      </c>
      <c r="DP6" s="36">
        <f t="shared" si="12"/>
        <v>48.87</v>
      </c>
      <c r="DQ6" s="36">
        <f t="shared" si="12"/>
        <v>49.92</v>
      </c>
      <c r="DR6" s="35" t="str">
        <f>IF(DR7="","",IF(DR7="-","【-】","【"&amp;SUBSTITUTE(TEXT(DR7,"#,##0.00"),"-","△")&amp;"】"))</f>
        <v>【49.59】</v>
      </c>
      <c r="DS6" s="36">
        <f>IF(DS7="",NA(),DS7)</f>
        <v>24.48</v>
      </c>
      <c r="DT6" s="36">
        <f t="shared" ref="DT6:EB6" si="13">IF(DT7="",NA(),DT7)</f>
        <v>26.34</v>
      </c>
      <c r="DU6" s="36">
        <f t="shared" si="13"/>
        <v>6.38</v>
      </c>
      <c r="DV6" s="36">
        <f t="shared" si="13"/>
        <v>8.6999999999999993</v>
      </c>
      <c r="DW6" s="36">
        <f t="shared" si="13"/>
        <v>9.24</v>
      </c>
      <c r="DX6" s="36">
        <f t="shared" si="13"/>
        <v>7.26</v>
      </c>
      <c r="DY6" s="36">
        <f t="shared" si="13"/>
        <v>11.13</v>
      </c>
      <c r="DZ6" s="36">
        <f t="shared" si="13"/>
        <v>13.39</v>
      </c>
      <c r="EA6" s="36">
        <f t="shared" si="13"/>
        <v>14.85</v>
      </c>
      <c r="EB6" s="36">
        <f t="shared" si="13"/>
        <v>16.88</v>
      </c>
      <c r="EC6" s="35" t="str">
        <f>IF(EC7="","",IF(EC7="-","【-】","【"&amp;SUBSTITUTE(TEXT(EC7,"#,##0.00"),"-","△")&amp;"】"))</f>
        <v>【19.44】</v>
      </c>
      <c r="ED6" s="36">
        <f>IF(ED7="",NA(),ED7)</f>
        <v>0.83</v>
      </c>
      <c r="EE6" s="36">
        <f t="shared" ref="EE6:EM6" si="14">IF(EE7="",NA(),EE7)</f>
        <v>0.53</v>
      </c>
      <c r="EF6" s="36">
        <f t="shared" si="14"/>
        <v>0.81</v>
      </c>
      <c r="EG6" s="36">
        <f t="shared" si="14"/>
        <v>0.65</v>
      </c>
      <c r="EH6" s="36">
        <f t="shared" si="14"/>
        <v>0.34</v>
      </c>
      <c r="EI6" s="36">
        <f t="shared" si="14"/>
        <v>1.65</v>
      </c>
      <c r="EJ6" s="36">
        <f t="shared" si="14"/>
        <v>0.47</v>
      </c>
      <c r="EK6" s="36">
        <f t="shared" si="14"/>
        <v>0.54</v>
      </c>
      <c r="EL6" s="36">
        <f t="shared" si="14"/>
        <v>0.5</v>
      </c>
      <c r="EM6" s="36">
        <f t="shared" si="14"/>
        <v>0.52</v>
      </c>
      <c r="EN6" s="35" t="str">
        <f>IF(EN7="","",IF(EN7="-","【-】","【"&amp;SUBSTITUTE(TEXT(EN7,"#,##0.00"),"-","△")&amp;"】"))</f>
        <v>【0.68】</v>
      </c>
    </row>
    <row r="7" spans="1:144" s="37" customFormat="1" x14ac:dyDescent="0.15">
      <c r="A7" s="29"/>
      <c r="B7" s="38">
        <v>2019</v>
      </c>
      <c r="C7" s="38">
        <v>243442</v>
      </c>
      <c r="D7" s="38">
        <v>46</v>
      </c>
      <c r="E7" s="38">
        <v>1</v>
      </c>
      <c r="F7" s="38">
        <v>0</v>
      </c>
      <c r="G7" s="38">
        <v>1</v>
      </c>
      <c r="H7" s="38" t="s">
        <v>93</v>
      </c>
      <c r="I7" s="38" t="s">
        <v>94</v>
      </c>
      <c r="J7" s="38" t="s">
        <v>95</v>
      </c>
      <c r="K7" s="38" t="s">
        <v>96</v>
      </c>
      <c r="L7" s="38" t="s">
        <v>97</v>
      </c>
      <c r="M7" s="38" t="s">
        <v>98</v>
      </c>
      <c r="N7" s="39" t="s">
        <v>99</v>
      </c>
      <c r="O7" s="39">
        <v>98.08</v>
      </c>
      <c r="P7" s="39">
        <v>100</v>
      </c>
      <c r="Q7" s="39">
        <v>2066</v>
      </c>
      <c r="R7" s="39">
        <v>15226</v>
      </c>
      <c r="S7" s="39">
        <v>8.73</v>
      </c>
      <c r="T7" s="39">
        <v>1744.1</v>
      </c>
      <c r="U7" s="39">
        <v>15132</v>
      </c>
      <c r="V7" s="39">
        <v>8.02</v>
      </c>
      <c r="W7" s="39">
        <v>1886.78</v>
      </c>
      <c r="X7" s="39">
        <v>99.03</v>
      </c>
      <c r="Y7" s="39">
        <v>103.36</v>
      </c>
      <c r="Z7" s="39">
        <v>99.2</v>
      </c>
      <c r="AA7" s="39">
        <v>96.98</v>
      </c>
      <c r="AB7" s="39">
        <v>99.25</v>
      </c>
      <c r="AC7" s="39">
        <v>111.06</v>
      </c>
      <c r="AD7" s="39">
        <v>111.34</v>
      </c>
      <c r="AE7" s="39">
        <v>110.05</v>
      </c>
      <c r="AF7" s="39">
        <v>108.87</v>
      </c>
      <c r="AG7" s="39">
        <v>108.61</v>
      </c>
      <c r="AH7" s="39">
        <v>112.01</v>
      </c>
      <c r="AI7" s="39">
        <v>0</v>
      </c>
      <c r="AJ7" s="39">
        <v>0</v>
      </c>
      <c r="AK7" s="39">
        <v>0</v>
      </c>
      <c r="AL7" s="39">
        <v>0</v>
      </c>
      <c r="AM7" s="39">
        <v>0</v>
      </c>
      <c r="AN7" s="39">
        <v>9.35</v>
      </c>
      <c r="AO7" s="39">
        <v>10.130000000000001</v>
      </c>
      <c r="AP7" s="39">
        <v>2.64</v>
      </c>
      <c r="AQ7" s="39">
        <v>3.16</v>
      </c>
      <c r="AR7" s="39">
        <v>3.59</v>
      </c>
      <c r="AS7" s="39">
        <v>1.08</v>
      </c>
      <c r="AT7" s="39">
        <v>2000.79</v>
      </c>
      <c r="AU7" s="39">
        <v>1783.96</v>
      </c>
      <c r="AV7" s="39">
        <v>1501.74</v>
      </c>
      <c r="AW7" s="39">
        <v>1699.32</v>
      </c>
      <c r="AX7" s="39">
        <v>1636.22</v>
      </c>
      <c r="AY7" s="39">
        <v>398.29</v>
      </c>
      <c r="AZ7" s="39">
        <v>388.67</v>
      </c>
      <c r="BA7" s="39">
        <v>359.47</v>
      </c>
      <c r="BB7" s="39">
        <v>369.69</v>
      </c>
      <c r="BC7" s="39">
        <v>379.08</v>
      </c>
      <c r="BD7" s="39">
        <v>264.97000000000003</v>
      </c>
      <c r="BE7" s="39">
        <v>0</v>
      </c>
      <c r="BF7" s="39">
        <v>0</v>
      </c>
      <c r="BG7" s="39">
        <v>0</v>
      </c>
      <c r="BH7" s="39">
        <v>0</v>
      </c>
      <c r="BI7" s="39">
        <v>0</v>
      </c>
      <c r="BJ7" s="39">
        <v>431</v>
      </c>
      <c r="BK7" s="39">
        <v>422.5</v>
      </c>
      <c r="BL7" s="39">
        <v>401.79</v>
      </c>
      <c r="BM7" s="39">
        <v>402.99</v>
      </c>
      <c r="BN7" s="39">
        <v>398.98</v>
      </c>
      <c r="BO7" s="39">
        <v>266.61</v>
      </c>
      <c r="BP7" s="39">
        <v>88.72</v>
      </c>
      <c r="BQ7" s="39">
        <v>92.2</v>
      </c>
      <c r="BR7" s="39">
        <v>86.91</v>
      </c>
      <c r="BS7" s="39">
        <v>84.28</v>
      </c>
      <c r="BT7" s="39">
        <v>87.27</v>
      </c>
      <c r="BU7" s="39">
        <v>100.82</v>
      </c>
      <c r="BV7" s="39">
        <v>101.64</v>
      </c>
      <c r="BW7" s="39">
        <v>100.12</v>
      </c>
      <c r="BX7" s="39">
        <v>98.66</v>
      </c>
      <c r="BY7" s="39">
        <v>98.64</v>
      </c>
      <c r="BZ7" s="39">
        <v>103.24</v>
      </c>
      <c r="CA7" s="39">
        <v>157.27000000000001</v>
      </c>
      <c r="CB7" s="39">
        <v>152.15</v>
      </c>
      <c r="CC7" s="39">
        <v>160.65</v>
      </c>
      <c r="CD7" s="39">
        <v>164.9</v>
      </c>
      <c r="CE7" s="39">
        <v>158.71</v>
      </c>
      <c r="CF7" s="39">
        <v>179.55</v>
      </c>
      <c r="CG7" s="39">
        <v>179.16</v>
      </c>
      <c r="CH7" s="39">
        <v>174.97</v>
      </c>
      <c r="CI7" s="39">
        <v>178.59</v>
      </c>
      <c r="CJ7" s="39">
        <v>178.92</v>
      </c>
      <c r="CK7" s="39">
        <v>168.38</v>
      </c>
      <c r="CL7" s="39">
        <v>72.58</v>
      </c>
      <c r="CM7" s="39">
        <v>73.22</v>
      </c>
      <c r="CN7" s="39">
        <v>71.31</v>
      </c>
      <c r="CO7" s="39">
        <v>72</v>
      </c>
      <c r="CP7" s="39">
        <v>72.38</v>
      </c>
      <c r="CQ7" s="39">
        <v>53.52</v>
      </c>
      <c r="CR7" s="39">
        <v>54.24</v>
      </c>
      <c r="CS7" s="39">
        <v>55.63</v>
      </c>
      <c r="CT7" s="39">
        <v>55.03</v>
      </c>
      <c r="CU7" s="39">
        <v>55.14</v>
      </c>
      <c r="CV7" s="39">
        <v>60</v>
      </c>
      <c r="CW7" s="39">
        <v>92.93</v>
      </c>
      <c r="CX7" s="39">
        <v>92.76</v>
      </c>
      <c r="CY7" s="39">
        <v>94.94</v>
      </c>
      <c r="CZ7" s="39">
        <v>93.07</v>
      </c>
      <c r="DA7" s="39">
        <v>92.62</v>
      </c>
      <c r="DB7" s="39">
        <v>81.459999999999994</v>
      </c>
      <c r="DC7" s="39">
        <v>81.680000000000007</v>
      </c>
      <c r="DD7" s="39">
        <v>82.04</v>
      </c>
      <c r="DE7" s="39">
        <v>81.900000000000006</v>
      </c>
      <c r="DF7" s="39">
        <v>81.39</v>
      </c>
      <c r="DG7" s="39">
        <v>89.8</v>
      </c>
      <c r="DH7" s="39">
        <v>50.59</v>
      </c>
      <c r="DI7" s="39">
        <v>51.91</v>
      </c>
      <c r="DJ7" s="39">
        <v>52.09</v>
      </c>
      <c r="DK7" s="39">
        <v>52.93</v>
      </c>
      <c r="DL7" s="39">
        <v>53.23</v>
      </c>
      <c r="DM7" s="39">
        <v>47.7</v>
      </c>
      <c r="DN7" s="39">
        <v>48.14</v>
      </c>
      <c r="DO7" s="39">
        <v>48.05</v>
      </c>
      <c r="DP7" s="39">
        <v>48.87</v>
      </c>
      <c r="DQ7" s="39">
        <v>49.92</v>
      </c>
      <c r="DR7" s="39">
        <v>49.59</v>
      </c>
      <c r="DS7" s="39">
        <v>24.48</v>
      </c>
      <c r="DT7" s="39">
        <v>26.34</v>
      </c>
      <c r="DU7" s="39">
        <v>6.38</v>
      </c>
      <c r="DV7" s="39">
        <v>8.6999999999999993</v>
      </c>
      <c r="DW7" s="39">
        <v>9.24</v>
      </c>
      <c r="DX7" s="39">
        <v>7.26</v>
      </c>
      <c r="DY7" s="39">
        <v>11.13</v>
      </c>
      <c r="DZ7" s="39">
        <v>13.39</v>
      </c>
      <c r="EA7" s="39">
        <v>14.85</v>
      </c>
      <c r="EB7" s="39">
        <v>16.88</v>
      </c>
      <c r="EC7" s="39">
        <v>19.440000000000001</v>
      </c>
      <c r="ED7" s="39">
        <v>0.83</v>
      </c>
      <c r="EE7" s="39">
        <v>0.53</v>
      </c>
      <c r="EF7" s="39">
        <v>0.81</v>
      </c>
      <c r="EG7" s="39">
        <v>0.65</v>
      </c>
      <c r="EH7" s="39">
        <v>0.34</v>
      </c>
      <c r="EI7" s="39">
        <v>1.65</v>
      </c>
      <c r="EJ7" s="39">
        <v>0.47</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2021-02-05T04:11:41Z</cp:lastPrinted>
  <dcterms:created xsi:type="dcterms:W3CDTF">2020-12-04T02:10:35Z</dcterms:created>
  <dcterms:modified xsi:type="dcterms:W3CDTF">2021-02-05T07:38:58Z</dcterms:modified>
  <cp:category/>
</cp:coreProperties>
</file>