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atanabe_kenichi\Desktop\0205経営比較分析\"/>
    </mc:Choice>
  </mc:AlternateContent>
  <workbookProtection workbookAlgorithmName="SHA-512" workbookHashValue="qTIQQgotlbrb70OH8wQr7sHRXUNVo0l4TwA/FUDbw0/oTw3VrrAp5sKRdMyyC3r9p28Q1fGsNn2Qw0n6hvTo4g==" workbookSaltValue="r6GpXtZ2K2LW9Ci+/vg3qg=="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<sst xmlns="http://schemas.openxmlformats.org/spreadsheetml/2006/main" count="228" uniqueCount="114">
  <si>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</si>
  <si>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</si>
  <si>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</si>
  <si>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</si>
  <si>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</si>
  <si>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</si>
  <si>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</si>
  <si>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</si>
  <si>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</si>
  <si>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</si>
  <si>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</si>
  <si>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</si>
  <si>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</si>
  <si>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</si>
  <si>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</si>
  <si>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</si>
  <si>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</si>
  <si>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</si>
  <si>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</si>
  <si>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</si>
  <si>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</si>
  <si>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</si>
  <si>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</si>
  <si>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</si>
  <si>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</si>
  <si>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</si>
  <si>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</si>
  <si>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</si>
  <si>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</si>
  <si>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</si>
  <si>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</si>
  <si>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</si>
  <si>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</si>
  <si>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</si>
  <si>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</si>
  <si>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</si>
  <si>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</si>
  <si>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</si>
  <si>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</si>
  <si>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</si>
  <si>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</si>
  <si>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</si>
  <si>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</si>
  <si>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</si>
  <si>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</si>
  <si>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</si>
  <si>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</si>
  <si>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</si>
  <si>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</si>
  <si>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</si>
  <si>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</si>
  <si>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</si>
  <si>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</si>
  <si>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</si>
  <si>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</si>
  <si>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</si>
  <si>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</si>
  <si>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</si>
  <si>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</si>
  <si>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</si>
  <si>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</si>
  <si>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</si>
  <si>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</si>
  <si>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</si>
  <si>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</si>
  <si>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</si>
  <si>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</si>
  <si>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</si>
  <si>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</si>
  <si>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</si>
  <si>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</si>
  <si>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</si>
  <si>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</si>
  <si>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</si>
  <si>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</si>
  <si>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</si>
  <si>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</si>
  <si>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</si>
  <si>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</si>
  <si>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</si>
  <si>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</si>
  <si>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</si>
  <si>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</si>
  <si>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</si>
  <si>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</si>
  <si>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</si>
  <si>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</si>
  <si>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</si>
  <si>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</si>
  <si>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</si>
  <si>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</si>
  <si>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</si>
  <si>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</si>
  <si>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朝日町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</si>
  <si>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</si>
  <si>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</si>
  <si>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</si>
  <si>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</si>
  <si>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</si>
  <si>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</si>
  <si>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</si>
  <si>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</si>
  <si>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</si>
  <si>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</si>
  <si>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</si>
  <si>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</si>
  <si>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</si>
  <si>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</si>
  <si>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</si>
  <si>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</si>
  <si>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</si>
  <si>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水道事業の経営は比較的健全な運営が続いている状況ではあるが、管路経年比率が高い状態であることから、埋設管の改修を適切に続けていく必要があります。　　　　　　　　　　　　　　　　　　　　また、令和2年度に経営戦略の策定を予定しており、毎年度目標指数の達成状況を把握し、経営戦略における投資財政計画と実績との乖離及びその原因を分析しながら健全な運営を続けていく必要があります。</t>
    <rPh sb="8" eb="11">
      <t>ヒカクテキ</t>
    </rPh>
    <rPh sb="95" eb="97">
      <t>レイワ</t>
    </rPh>
    <rPh sb="98" eb="100">
      <t>ネンド</t>
    </rPh>
    <rPh sb="101" eb="103">
      <t>ケイエイ</t>
    </rPh>
    <rPh sb="103" eb="105">
      <t>センリャク</t>
    </rPh>
    <rPh sb="106" eb="108">
      <t>サクテイ</t>
    </rPh>
    <rPh sb="109" eb="111">
      <t>ヨテイ</t>
    </rPh>
    <rPh sb="116" eb="119">
      <t>マイネンド</t>
    </rPh>
    <rPh sb="119" eb="121">
      <t>モクヒョウ</t>
    </rPh>
    <rPh sb="121" eb="123">
      <t>シスウ</t>
    </rPh>
    <rPh sb="124" eb="126">
      <t>タッセイ</t>
    </rPh>
    <rPh sb="126" eb="128">
      <t>ジョウキョウ</t>
    </rPh>
    <rPh sb="129" eb="131">
      <t>ハアク</t>
    </rPh>
    <rPh sb="133" eb="135">
      <t>ケイエイ</t>
    </rPh>
    <rPh sb="135" eb="137">
      <t>センリャク</t>
    </rPh>
    <rPh sb="141" eb="143">
      <t>トウシ</t>
    </rPh>
    <rPh sb="143" eb="145">
      <t>ザイセイ</t>
    </rPh>
    <rPh sb="145" eb="147">
      <t>ケイカク</t>
    </rPh>
    <rPh sb="148" eb="150">
      <t>ジッセキ</t>
    </rPh>
    <rPh sb="152" eb="154">
      <t>カイリ</t>
    </rPh>
    <rPh sb="154" eb="155">
      <t>オヨ</t>
    </rPh>
    <rPh sb="158" eb="160">
      <t>ゲンイン</t>
    </rPh>
    <rPh sb="161" eb="163">
      <t>ブンセキ</t>
    </rPh>
    <rPh sb="167" eb="169">
      <t>ケンゼン</t>
    </rPh>
    <rPh sb="170" eb="172">
      <t>ウンエイ</t>
    </rPh>
    <rPh sb="173" eb="174">
      <t>ツヅ</t>
    </rPh>
    <rPh sb="178" eb="180">
      <t>ヒツヨウ</t>
    </rPh>
    <phoneticPr fontId="4"/>
  </si>
  <si>
    <t>料金回収率は年々下落傾向にあり、平成30年度から１００％を下回っており、経費を料金収入で回収できていない状況となっています。　　　　　　　　　経常収支比率も平成28年度以降下落傾向で、こちらも平成30年度に収益を費用が上回っており、健全な経営を続けていくためには、経常収支比率を１００％以上の水準に保つ必要があると思われます。　　また、有収率・施設利用率は比較的高い水準で推移しており、施設効率は概ね良好な状態です。　　</t>
    <rPh sb="0" eb="2">
      <t>リョウキン</t>
    </rPh>
    <rPh sb="2" eb="4">
      <t>カイシュウ</t>
    </rPh>
    <rPh sb="4" eb="5">
      <t>リツ</t>
    </rPh>
    <rPh sb="6" eb="8">
      <t>ネンネン</t>
    </rPh>
    <rPh sb="8" eb="10">
      <t>ゲラク</t>
    </rPh>
    <rPh sb="10" eb="12">
      <t>ケイコウ</t>
    </rPh>
    <rPh sb="16" eb="18">
      <t>ヘイセイ</t>
    </rPh>
    <rPh sb="20" eb="22">
      <t>ネンド</t>
    </rPh>
    <rPh sb="29" eb="31">
      <t>シタマワ</t>
    </rPh>
    <rPh sb="36" eb="38">
      <t>ケイヒ</t>
    </rPh>
    <rPh sb="39" eb="41">
      <t>リョウキン</t>
    </rPh>
    <rPh sb="41" eb="43">
      <t>シュウニュウ</t>
    </rPh>
    <rPh sb="44" eb="46">
      <t>カイシュウ</t>
    </rPh>
    <rPh sb="52" eb="54">
      <t>ジョウキョウ</t>
    </rPh>
    <rPh sb="71" eb="73">
      <t>ケイジョウ</t>
    </rPh>
    <rPh sb="73" eb="75">
      <t>シュウシ</t>
    </rPh>
    <rPh sb="75" eb="77">
      <t>ヒリツ</t>
    </rPh>
    <rPh sb="78" eb="80">
      <t>ヘイセイ</t>
    </rPh>
    <rPh sb="82" eb="84">
      <t>ネンド</t>
    </rPh>
    <rPh sb="84" eb="86">
      <t>イコウ</t>
    </rPh>
    <rPh sb="86" eb="88">
      <t>ゲラク</t>
    </rPh>
    <rPh sb="88" eb="90">
      <t>ケイコウ</t>
    </rPh>
    <rPh sb="96" eb="98">
      <t>ヘイセイ</t>
    </rPh>
    <rPh sb="100" eb="102">
      <t>ネンド</t>
    </rPh>
    <rPh sb="103" eb="105">
      <t>シュウエキ</t>
    </rPh>
    <rPh sb="106" eb="108">
      <t>ヒヨウ</t>
    </rPh>
    <rPh sb="109" eb="111">
      <t>ウワマワ</t>
    </rPh>
    <rPh sb="116" eb="118">
      <t>ケンゼン</t>
    </rPh>
    <rPh sb="119" eb="121">
      <t>ケイエイ</t>
    </rPh>
    <rPh sb="122" eb="123">
      <t>ツヅ</t>
    </rPh>
    <rPh sb="132" eb="134">
      <t>ケイジョウ</t>
    </rPh>
    <rPh sb="134" eb="136">
      <t>シュウシ</t>
    </rPh>
    <rPh sb="136" eb="138">
      <t>ヒリツ</t>
    </rPh>
    <rPh sb="143" eb="145">
      <t>イジョウ</t>
    </rPh>
    <rPh sb="146" eb="148">
      <t>スイジュン</t>
    </rPh>
    <rPh sb="149" eb="150">
      <t>タモ</t>
    </rPh>
    <rPh sb="151" eb="153">
      <t>ヒツヨウ</t>
    </rPh>
    <rPh sb="157" eb="158">
      <t>オモ</t>
    </rPh>
    <rPh sb="168" eb="171">
      <t>ユウシュウリツ</t>
    </rPh>
    <rPh sb="172" eb="174">
      <t>シセツ</t>
    </rPh>
    <rPh sb="174" eb="176">
      <t>リヨウ</t>
    </rPh>
    <rPh sb="176" eb="177">
      <t>リツ</t>
    </rPh>
    <rPh sb="178" eb="181">
      <t>ヒカクテキ</t>
    </rPh>
    <rPh sb="181" eb="182">
      <t>タカ</t>
    </rPh>
    <rPh sb="183" eb="185">
      <t>スイジュン</t>
    </rPh>
    <rPh sb="186" eb="188">
      <t>スイイ</t>
    </rPh>
    <rPh sb="193" eb="195">
      <t>シセツ</t>
    </rPh>
    <rPh sb="195" eb="197">
      <t>コウリツ</t>
    </rPh>
    <rPh sb="198" eb="199">
      <t>オオム</t>
    </rPh>
    <rPh sb="200" eb="202">
      <t>リョウコウ</t>
    </rPh>
    <rPh sb="203" eb="205">
      <t>ジョウタイ</t>
    </rPh>
    <phoneticPr fontId="4"/>
  </si>
  <si>
    <t>有形固定資産減価償却率は、平成27年度以降上昇傾向にあり、老朽化が進んでいる状況です。　　　　　また、管路更新率は、1.0％未満を推移しており、更新投資が進んでいない状況です。　　　　　　　管路経年化率は平均値を少し下回っておりますが、対応年数４０年を超えた埋設管に対し、布設管路改修計画に沿って、改修を進めていく必要があります。</t>
    <rPh sb="0" eb="2">
      <t>ユウケイ</t>
    </rPh>
    <rPh sb="2" eb="4">
      <t>コテイ</t>
    </rPh>
    <rPh sb="4" eb="6">
      <t>シサン</t>
    </rPh>
    <rPh sb="6" eb="8">
      <t>ゲンカ</t>
    </rPh>
    <rPh sb="8" eb="10">
      <t>ショウキャク</t>
    </rPh>
    <rPh sb="10" eb="11">
      <t>リツ</t>
    </rPh>
    <rPh sb="13" eb="15">
      <t>ヘイセイ</t>
    </rPh>
    <rPh sb="17" eb="19">
      <t>ネンド</t>
    </rPh>
    <rPh sb="19" eb="21">
      <t>イコウ</t>
    </rPh>
    <rPh sb="21" eb="23">
      <t>ジョウショウ</t>
    </rPh>
    <rPh sb="23" eb="25">
      <t>ケイコウ</t>
    </rPh>
    <rPh sb="29" eb="32">
      <t>ロウキュウカ</t>
    </rPh>
    <rPh sb="33" eb="34">
      <t>スス</t>
    </rPh>
    <rPh sb="38" eb="40">
      <t>ジョウキョウ</t>
    </rPh>
    <rPh sb="51" eb="53">
      <t>カンロ</t>
    </rPh>
    <rPh sb="53" eb="55">
      <t>コウシン</t>
    </rPh>
    <rPh sb="55" eb="56">
      <t>リツ</t>
    </rPh>
    <rPh sb="62" eb="64">
      <t>ミマン</t>
    </rPh>
    <rPh sb="65" eb="67">
      <t>スイイ</t>
    </rPh>
    <rPh sb="72" eb="74">
      <t>コウシン</t>
    </rPh>
    <rPh sb="74" eb="76">
      <t>トウシ</t>
    </rPh>
    <rPh sb="77" eb="78">
      <t>スス</t>
    </rPh>
    <rPh sb="83" eb="85">
      <t>ジョウキョウ</t>
    </rPh>
    <rPh sb="102" eb="105">
      <t>ヘイキンチ</t>
    </rPh>
    <rPh sb="106" eb="107">
      <t>スコ</t>
    </rPh>
    <rPh sb="108" eb="110">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</si>
</sst>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0.45</c:v>
                </c:pt>
                <c:pt idx="1">
                  <c:v>0.89</c:v>
                </c:pt>
                <c:pt idx="2">
                  <c:v>0.51</c:v>
                </c:pt>
                <c:pt idx="3">
                  <c:v>0.65</c:v>
                </c:pt>
                <c:pt idx="4">
                  <c:v>0.75</c:v>
                </c:pt>
              </c:numCache>
            </c:numRef>
          </c:val>
          <c:extLst xmlns:c16r2="http://schemas.microsoft.com/office/drawing/2015/06/chart">
            <c:ext xmlns:c16="http://schemas.microsoft.com/office/drawing/2014/chart" uri="{C3380CC4-5D6E-409C-BE32-E72D297353CC}">
              <c16:uniqueId val="{00000000-00C5-493C-9225-CF22890261B7}"/>
            </c:ext>
          </c:extLst>
        </c:ser>
        <c:dLbls>
          <c:showLegendKey val="0"/>
          <c:showVal val="0"/>
          <c:showCatName val="0"/>
          <c:showSerName val="0"/>
          <c:showPercent val="0"/>
          <c:showBubbleSize val="0"/>
        </c:dLbls>
        <c:gapWidth val="150"/>
        <c:axId val="224917104"/>
        <c:axId val="22490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xmlns:c16r2="http://schemas.microsoft.com/office/drawing/2015/06/chart">
            <c:ext xmlns:c16="http://schemas.microsoft.com/office/drawing/2014/chart" uri="{C3380CC4-5D6E-409C-BE32-E72D297353CC}">
              <c16:uniqueId val="{00000001-00C5-493C-9225-CF22890261B7}"/>
            </c:ext>
          </c:extLst>
        </c:ser>
        <c:dLbls>
          <c:showLegendKey val="0"/>
          <c:showVal val="0"/>
          <c:showCatName val="0"/>
          <c:showSerName val="0"/>
          <c:showPercent val="0"/>
          <c:showBubbleSize val="0"/>
        </c:dLbls>
        <c:marker val="1"/>
        <c:smooth val="0"/>
        <c:axId val="224917104"/>
        <c:axId val="224902960"/>
      </c:lineChart>
      <c:dateAx>
        <c:axId val="224917104"/>
        <c:scaling>
          <c:orientation val="minMax"/>
        </c:scaling>
        <c:delete val="1"/>
        <c:axPos val="b"/>
        <c:numFmt formatCode="&quot;H&quot;yy" sourceLinked="1"/>
        <c:majorTickMark val="none"/>
        <c:minorTickMark val="none"/>
        <c:tickLblPos val="none"/>
        <c:crossAx val="224902960"/>
        <c:crosses val="autoZero"/>
        <c:auto val="1"/>
        <c:lblOffset val="100"/>
        <c:baseTimeUnit val="years"/>
      </c:dateAx>
      <c:valAx>
        <c:axId val="22490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1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67.27</c:v>
                </c:pt>
                <c:pt idx="1">
                  <c:v>67.61</c:v>
                </c:pt>
                <c:pt idx="2">
                  <c:v>69.95</c:v>
                </c:pt>
                <c:pt idx="3">
                  <c:v>71.34</c:v>
                </c:pt>
                <c:pt idx="4">
                  <c:v>72.03</c:v>
                </c:pt>
              </c:numCache>
            </c:numRef>
          </c:val>
          <c:extLst xmlns:c16r2="http://schemas.microsoft.com/office/drawing/2015/06/chart">
            <c:ext xmlns:c16="http://schemas.microsoft.com/office/drawing/2014/chart" uri="{C3380CC4-5D6E-409C-BE32-E72D297353CC}">
              <c16:uniqueId val="{00000000-8980-40B5-8654-8B35B89B8D76}"/>
            </c:ext>
          </c:extLst>
        </c:ser>
        <c:dLbls>
          <c:showLegendKey val="0"/>
          <c:showVal val="0"/>
          <c:showCatName val="0"/>
          <c:showSerName val="0"/>
          <c:showPercent val="0"/>
          <c:showBubbleSize val="0"/>
        </c:dLbls>
        <c:gapWidth val="150"/>
        <c:axId val="278842112"/>
        <c:axId val="27883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xmlns:c16r2="http://schemas.microsoft.com/office/drawing/2015/06/chart">
            <c:ext xmlns:c16="http://schemas.microsoft.com/office/drawing/2014/chart" uri="{C3380CC4-5D6E-409C-BE32-E72D297353CC}">
              <c16:uniqueId val="{00000001-8980-40B5-8654-8B35B89B8D76}"/>
            </c:ext>
          </c:extLst>
        </c:ser>
        <c:dLbls>
          <c:showLegendKey val="0"/>
          <c:showVal val="0"/>
          <c:showCatName val="0"/>
          <c:showSerName val="0"/>
          <c:showPercent val="0"/>
          <c:showBubbleSize val="0"/>
        </c:dLbls>
        <c:marker val="1"/>
        <c:smooth val="0"/>
        <c:axId val="278842112"/>
        <c:axId val="278834496"/>
      </c:lineChart>
      <c:dateAx>
        <c:axId val="278842112"/>
        <c:scaling>
          <c:orientation val="minMax"/>
        </c:scaling>
        <c:delete val="1"/>
        <c:axPos val="b"/>
        <c:numFmt formatCode="&quot;H&quot;yy" sourceLinked="1"/>
        <c:majorTickMark val="none"/>
        <c:minorTickMark val="none"/>
        <c:tickLblPos val="none"/>
        <c:crossAx val="278834496"/>
        <c:crosses val="autoZero"/>
        <c:auto val="1"/>
        <c:lblOffset val="100"/>
        <c:baseTimeUnit val="years"/>
      </c:dateAx>
      <c:valAx>
        <c:axId val="2788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84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92.64</c:v>
                </c:pt>
                <c:pt idx="1">
                  <c:v>91.95</c:v>
                </c:pt>
                <c:pt idx="2">
                  <c:v>91.28</c:v>
                </c:pt>
                <c:pt idx="3">
                  <c:v>90.78</c:v>
                </c:pt>
                <c:pt idx="4">
                  <c:v>89.43</c:v>
                </c:pt>
              </c:numCache>
            </c:numRef>
          </c:val>
          <c:extLst xmlns:c16r2="http://schemas.microsoft.com/office/drawing/2015/06/chart">
            <c:ext xmlns:c16="http://schemas.microsoft.com/office/drawing/2014/chart" uri="{C3380CC4-5D6E-409C-BE32-E72D297353CC}">
              <c16:uniqueId val="{00000000-C4BC-4C61-8712-801F8FE0FFA4}"/>
            </c:ext>
          </c:extLst>
        </c:ser>
        <c:dLbls>
          <c:showLegendKey val="0"/>
          <c:showVal val="0"/>
          <c:showCatName val="0"/>
          <c:showSerName val="0"/>
          <c:showPercent val="0"/>
          <c:showBubbleSize val="0"/>
        </c:dLbls>
        <c:gapWidth val="150"/>
        <c:axId val="278844288"/>
        <c:axId val="27883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xmlns:c16r2="http://schemas.microsoft.com/office/drawing/2015/06/chart">
            <c:ext xmlns:c16="http://schemas.microsoft.com/office/drawing/2014/chart" uri="{C3380CC4-5D6E-409C-BE32-E72D297353CC}">
              <c16:uniqueId val="{00000001-C4BC-4C61-8712-801F8FE0FFA4}"/>
            </c:ext>
          </c:extLst>
        </c:ser>
        <c:dLbls>
          <c:showLegendKey val="0"/>
          <c:showVal val="0"/>
          <c:showCatName val="0"/>
          <c:showSerName val="0"/>
          <c:showPercent val="0"/>
          <c:showBubbleSize val="0"/>
        </c:dLbls>
        <c:marker val="1"/>
        <c:smooth val="0"/>
        <c:axId val="278844288"/>
        <c:axId val="278830688"/>
      </c:lineChart>
      <c:dateAx>
        <c:axId val="278844288"/>
        <c:scaling>
          <c:orientation val="minMax"/>
        </c:scaling>
        <c:delete val="1"/>
        <c:axPos val="b"/>
        <c:numFmt formatCode="&quot;H&quot;yy" sourceLinked="1"/>
        <c:majorTickMark val="none"/>
        <c:minorTickMark val="none"/>
        <c:tickLblPos val="none"/>
        <c:crossAx val="278830688"/>
        <c:crosses val="autoZero"/>
        <c:auto val="1"/>
        <c:lblOffset val="100"/>
        <c:baseTimeUnit val="years"/>
      </c:dateAx>
      <c:valAx>
        <c:axId val="2788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84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112.57</c:v>
                </c:pt>
                <c:pt idx="1">
                  <c:v>113.4</c:v>
                </c:pt>
                <c:pt idx="2">
                  <c:v>105.1</c:v>
                </c:pt>
                <c:pt idx="3">
                  <c:v>99.96</c:v>
                </c:pt>
                <c:pt idx="4">
                  <c:v>94.78</c:v>
                </c:pt>
              </c:numCache>
            </c:numRef>
          </c:val>
          <c:extLst xmlns:c16r2="http://schemas.microsoft.com/office/drawing/2015/06/chart">
            <c:ext xmlns:c16="http://schemas.microsoft.com/office/drawing/2014/chart" uri="{C3380CC4-5D6E-409C-BE32-E72D297353CC}">
              <c16:uniqueId val="{00000000-8C30-4DCE-AFFB-F5D3D62A0F28}"/>
            </c:ext>
          </c:extLst>
        </c:ser>
        <c:dLbls>
          <c:showLegendKey val="0"/>
          <c:showVal val="0"/>
          <c:showCatName val="0"/>
          <c:showSerName val="0"/>
          <c:showPercent val="0"/>
          <c:showBubbleSize val="0"/>
        </c:dLbls>
        <c:gapWidth val="150"/>
        <c:axId val="224902416"/>
        <c:axId val="22490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xmlns:c16r2="http://schemas.microsoft.com/office/drawing/2015/06/chart">
            <c:ext xmlns:c16="http://schemas.microsoft.com/office/drawing/2014/chart" uri="{C3380CC4-5D6E-409C-BE32-E72D297353CC}">
              <c16:uniqueId val="{00000001-8C30-4DCE-AFFB-F5D3D62A0F28}"/>
            </c:ext>
          </c:extLst>
        </c:ser>
        <c:dLbls>
          <c:showLegendKey val="0"/>
          <c:showVal val="0"/>
          <c:showCatName val="0"/>
          <c:showSerName val="0"/>
          <c:showPercent val="0"/>
          <c:showBubbleSize val="0"/>
        </c:dLbls>
        <c:marker val="1"/>
        <c:smooth val="0"/>
        <c:axId val="224902416"/>
        <c:axId val="224908400"/>
      </c:lineChart>
      <c:dateAx>
        <c:axId val="224902416"/>
        <c:scaling>
          <c:orientation val="minMax"/>
        </c:scaling>
        <c:delete val="1"/>
        <c:axPos val="b"/>
        <c:numFmt formatCode="&quot;H&quot;yy" sourceLinked="1"/>
        <c:majorTickMark val="none"/>
        <c:minorTickMark val="none"/>
        <c:tickLblPos val="none"/>
        <c:crossAx val="224908400"/>
        <c:crosses val="autoZero"/>
        <c:auto val="1"/>
        <c:lblOffset val="100"/>
        <c:baseTimeUnit val="years"/>
      </c:dateAx>
      <c:valAx>
        <c:axId val="2249084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490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47.56</c:v>
                </c:pt>
                <c:pt idx="1">
                  <c:v>49.42</c:v>
                </c:pt>
                <c:pt idx="2">
                  <c:v>50.86</c:v>
                </c:pt>
                <c:pt idx="3">
                  <c:v>52.58</c:v>
                </c:pt>
                <c:pt idx="4">
                  <c:v>54.17</c:v>
                </c:pt>
              </c:numCache>
            </c:numRef>
          </c:val>
          <c:extLst xmlns:c16r2="http://schemas.microsoft.com/office/drawing/2015/06/chart">
            <c:ext xmlns:c16="http://schemas.microsoft.com/office/drawing/2014/chart" uri="{C3380CC4-5D6E-409C-BE32-E72D297353CC}">
              <c16:uniqueId val="{00000000-0181-483D-ACDA-44864A58CA1F}"/>
            </c:ext>
          </c:extLst>
        </c:ser>
        <c:dLbls>
          <c:showLegendKey val="0"/>
          <c:showVal val="0"/>
          <c:showCatName val="0"/>
          <c:showSerName val="0"/>
          <c:showPercent val="0"/>
          <c:showBubbleSize val="0"/>
        </c:dLbls>
        <c:gapWidth val="150"/>
        <c:axId val="224912208"/>
        <c:axId val="22490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xmlns:c16r2="http://schemas.microsoft.com/office/drawing/2015/06/chart">
            <c:ext xmlns:c16="http://schemas.microsoft.com/office/drawing/2014/chart" uri="{C3380CC4-5D6E-409C-BE32-E72D297353CC}">
              <c16:uniqueId val="{00000001-0181-483D-ACDA-44864A58CA1F}"/>
            </c:ext>
          </c:extLst>
        </c:ser>
        <c:dLbls>
          <c:showLegendKey val="0"/>
          <c:showVal val="0"/>
          <c:showCatName val="0"/>
          <c:showSerName val="0"/>
          <c:showPercent val="0"/>
          <c:showBubbleSize val="0"/>
        </c:dLbls>
        <c:marker val="1"/>
        <c:smooth val="0"/>
        <c:axId val="224912208"/>
        <c:axId val="224907856"/>
      </c:lineChart>
      <c:dateAx>
        <c:axId val="224912208"/>
        <c:scaling>
          <c:orientation val="minMax"/>
        </c:scaling>
        <c:delete val="1"/>
        <c:axPos val="b"/>
        <c:numFmt formatCode="&quot;H&quot;yy" sourceLinked="1"/>
        <c:majorTickMark val="none"/>
        <c:minorTickMark val="none"/>
        <c:tickLblPos val="none"/>
        <c:crossAx val="224907856"/>
        <c:crosses val="autoZero"/>
        <c:auto val="1"/>
        <c:lblOffset val="100"/>
        <c:baseTimeUnit val="years"/>
      </c:dateAx>
      <c:valAx>
        <c:axId val="22490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91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11.13</c:v>
                </c:pt>
                <c:pt idx="1">
                  <c:v>11.83</c:v>
                </c:pt>
                <c:pt idx="2">
                  <c:v>16.71</c:v>
                </c:pt>
                <c:pt idx="3">
                  <c:v>16.170000000000002</c:v>
                </c:pt>
                <c:pt idx="4">
                  <c:v>16.07</c:v>
                </c:pt>
              </c:numCache>
            </c:numRef>
          </c:val>
          <c:extLst xmlns:c16r2="http://schemas.microsoft.com/office/drawing/2015/06/chart">
            <c:ext xmlns:c16="http://schemas.microsoft.com/office/drawing/2014/chart" uri="{C3380CC4-5D6E-409C-BE32-E72D297353CC}">
              <c16:uniqueId val="{00000000-87A4-4219-A11D-26DE2012C023}"/>
            </c:ext>
          </c:extLst>
        </c:ser>
        <c:dLbls>
          <c:showLegendKey val="0"/>
          <c:showVal val="0"/>
          <c:showCatName val="0"/>
          <c:showSerName val="0"/>
          <c:showPercent val="0"/>
          <c:showBubbleSize val="0"/>
        </c:dLbls>
        <c:gapWidth val="150"/>
        <c:axId val="19438208"/>
        <c:axId val="1944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xmlns:c16r2="http://schemas.microsoft.com/office/drawing/2015/06/chart">
            <c:ext xmlns:c16="http://schemas.microsoft.com/office/drawing/2014/chart" uri="{C3380CC4-5D6E-409C-BE32-E72D297353CC}">
              <c16:uniqueId val="{00000001-87A4-4219-A11D-26DE2012C023}"/>
            </c:ext>
          </c:extLst>
        </c:ser>
        <c:dLbls>
          <c:showLegendKey val="0"/>
          <c:showVal val="0"/>
          <c:showCatName val="0"/>
          <c:showSerName val="0"/>
          <c:showPercent val="0"/>
          <c:showBubbleSize val="0"/>
        </c:dLbls>
        <c:marker val="1"/>
        <c:smooth val="0"/>
        <c:axId val="19438208"/>
        <c:axId val="19440928"/>
      </c:lineChart>
      <c:dateAx>
        <c:axId val="19438208"/>
        <c:scaling>
          <c:orientation val="minMax"/>
        </c:scaling>
        <c:delete val="1"/>
        <c:axPos val="b"/>
        <c:numFmt formatCode="&quot;H&quot;yy" sourceLinked="1"/>
        <c:majorTickMark val="none"/>
        <c:minorTickMark val="none"/>
        <c:tickLblPos val="none"/>
        <c:crossAx val="19440928"/>
        <c:crosses val="autoZero"/>
        <c:auto val="1"/>
        <c:lblOffset val="100"/>
        <c:baseTimeUnit val="years"/>
      </c:dateAx>
      <c:valAx>
        <c:axId val="194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3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B2-4416-9351-FBF1CE982C9D}"/>
            </c:ext>
          </c:extLst>
        </c:ser>
        <c:dLbls>
          <c:showLegendKey val="0"/>
          <c:showVal val="0"/>
          <c:showCatName val="0"/>
          <c:showSerName val="0"/>
          <c:showPercent val="0"/>
          <c:showBubbleSize val="0"/>
        </c:dLbls>
        <c:gapWidth val="150"/>
        <c:axId val="278844832"/>
        <c:axId val="27883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xmlns:c16r2="http://schemas.microsoft.com/office/drawing/2015/06/chart">
            <c:ext xmlns:c16="http://schemas.microsoft.com/office/drawing/2014/chart" uri="{C3380CC4-5D6E-409C-BE32-E72D297353CC}">
              <c16:uniqueId val="{00000001-53B2-4416-9351-FBF1CE982C9D}"/>
            </c:ext>
          </c:extLst>
        </c:ser>
        <c:dLbls>
          <c:showLegendKey val="0"/>
          <c:showVal val="0"/>
          <c:showCatName val="0"/>
          <c:showSerName val="0"/>
          <c:showPercent val="0"/>
          <c:showBubbleSize val="0"/>
        </c:dLbls>
        <c:marker val="1"/>
        <c:smooth val="0"/>
        <c:axId val="278844832"/>
        <c:axId val="278837216"/>
      </c:lineChart>
      <c:dateAx>
        <c:axId val="278844832"/>
        <c:scaling>
          <c:orientation val="minMax"/>
        </c:scaling>
        <c:delete val="1"/>
        <c:axPos val="b"/>
        <c:numFmt formatCode="&quot;H&quot;yy" sourceLinked="1"/>
        <c:majorTickMark val="none"/>
        <c:minorTickMark val="none"/>
        <c:tickLblPos val="none"/>
        <c:crossAx val="278837216"/>
        <c:crosses val="autoZero"/>
        <c:auto val="1"/>
        <c:lblOffset val="100"/>
        <c:baseTimeUnit val="years"/>
      </c:dateAx>
      <c:valAx>
        <c:axId val="278837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8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220.39</c:v>
                </c:pt>
                <c:pt idx="1">
                  <c:v>300.14999999999998</c:v>
                </c:pt>
                <c:pt idx="2">
                  <c:v>418.38</c:v>
                </c:pt>
                <c:pt idx="3">
                  <c:v>384.42</c:v>
                </c:pt>
                <c:pt idx="4">
                  <c:v>313.91000000000003</c:v>
                </c:pt>
              </c:numCache>
            </c:numRef>
          </c:val>
          <c:extLst xmlns:c16r2="http://schemas.microsoft.com/office/drawing/2015/06/chart">
            <c:ext xmlns:c16="http://schemas.microsoft.com/office/drawing/2014/chart" uri="{C3380CC4-5D6E-409C-BE32-E72D297353CC}">
              <c16:uniqueId val="{00000000-F393-4A94-B8E6-A7C07C6200BD}"/>
            </c:ext>
          </c:extLst>
        </c:ser>
        <c:dLbls>
          <c:showLegendKey val="0"/>
          <c:showVal val="0"/>
          <c:showCatName val="0"/>
          <c:showSerName val="0"/>
          <c:showPercent val="0"/>
          <c:showBubbleSize val="0"/>
        </c:dLbls>
        <c:gapWidth val="150"/>
        <c:axId val="278838304"/>
        <c:axId val="27883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xmlns:c16r2="http://schemas.microsoft.com/office/drawing/2015/06/chart">
            <c:ext xmlns:c16="http://schemas.microsoft.com/office/drawing/2014/chart" uri="{C3380CC4-5D6E-409C-BE32-E72D297353CC}">
              <c16:uniqueId val="{00000001-F393-4A94-B8E6-A7C07C6200BD}"/>
            </c:ext>
          </c:extLst>
        </c:ser>
        <c:dLbls>
          <c:showLegendKey val="0"/>
          <c:showVal val="0"/>
          <c:showCatName val="0"/>
          <c:showSerName val="0"/>
          <c:showPercent val="0"/>
          <c:showBubbleSize val="0"/>
        </c:dLbls>
        <c:marker val="1"/>
        <c:smooth val="0"/>
        <c:axId val="278838304"/>
        <c:axId val="278837760"/>
      </c:lineChart>
      <c:dateAx>
        <c:axId val="278838304"/>
        <c:scaling>
          <c:orientation val="minMax"/>
        </c:scaling>
        <c:delete val="1"/>
        <c:axPos val="b"/>
        <c:numFmt formatCode="&quot;H&quot;yy" sourceLinked="1"/>
        <c:majorTickMark val="none"/>
        <c:minorTickMark val="none"/>
        <c:tickLblPos val="none"/>
        <c:crossAx val="278837760"/>
        <c:crosses val="autoZero"/>
        <c:auto val="1"/>
        <c:lblOffset val="100"/>
        <c:baseTimeUnit val="years"/>
      </c:dateAx>
      <c:valAx>
        <c:axId val="278837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8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397.69</c:v>
                </c:pt>
                <c:pt idx="1">
                  <c:v>383.78</c:v>
                </c:pt>
                <c:pt idx="2">
                  <c:v>401.89</c:v>
                </c:pt>
                <c:pt idx="3">
                  <c:v>395.01</c:v>
                </c:pt>
                <c:pt idx="4">
                  <c:v>443.68</c:v>
                </c:pt>
              </c:numCache>
            </c:numRef>
          </c:val>
          <c:extLst xmlns:c16r2="http://schemas.microsoft.com/office/drawing/2015/06/chart">
            <c:ext xmlns:c16="http://schemas.microsoft.com/office/drawing/2014/chart" uri="{C3380CC4-5D6E-409C-BE32-E72D297353CC}">
              <c16:uniqueId val="{00000000-24B6-4086-AB64-9376EEEF3E40}"/>
            </c:ext>
          </c:extLst>
        </c:ser>
        <c:dLbls>
          <c:showLegendKey val="0"/>
          <c:showVal val="0"/>
          <c:showCatName val="0"/>
          <c:showSerName val="0"/>
          <c:showPercent val="0"/>
          <c:showBubbleSize val="0"/>
        </c:dLbls>
        <c:gapWidth val="150"/>
        <c:axId val="278845376"/>
        <c:axId val="27883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xmlns:c16r2="http://schemas.microsoft.com/office/drawing/2015/06/chart">
            <c:ext xmlns:c16="http://schemas.microsoft.com/office/drawing/2014/chart" uri="{C3380CC4-5D6E-409C-BE32-E72D297353CC}">
              <c16:uniqueId val="{00000001-24B6-4086-AB64-9376EEEF3E40}"/>
            </c:ext>
          </c:extLst>
        </c:ser>
        <c:dLbls>
          <c:showLegendKey val="0"/>
          <c:showVal val="0"/>
          <c:showCatName val="0"/>
          <c:showSerName val="0"/>
          <c:showPercent val="0"/>
          <c:showBubbleSize val="0"/>
        </c:dLbls>
        <c:marker val="1"/>
        <c:smooth val="0"/>
        <c:axId val="278845376"/>
        <c:axId val="278838848"/>
      </c:lineChart>
      <c:dateAx>
        <c:axId val="278845376"/>
        <c:scaling>
          <c:orientation val="minMax"/>
        </c:scaling>
        <c:delete val="1"/>
        <c:axPos val="b"/>
        <c:numFmt formatCode="&quot;H&quot;yy" sourceLinked="1"/>
        <c:majorTickMark val="none"/>
        <c:minorTickMark val="none"/>
        <c:tickLblPos val="none"/>
        <c:crossAx val="278838848"/>
        <c:crosses val="autoZero"/>
        <c:auto val="1"/>
        <c:lblOffset val="100"/>
        <c:baseTimeUnit val="years"/>
      </c:dateAx>
      <c:valAx>
        <c:axId val="278838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788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110.07</c:v>
                </c:pt>
                <c:pt idx="1">
                  <c:v>110.79</c:v>
                </c:pt>
                <c:pt idx="2">
                  <c:v>102.22</c:v>
                </c:pt>
                <c:pt idx="3">
                  <c:v>97.33</c:v>
                </c:pt>
                <c:pt idx="4">
                  <c:v>90.97</c:v>
                </c:pt>
              </c:numCache>
            </c:numRef>
          </c:val>
          <c:extLst xmlns:c16r2="http://schemas.microsoft.com/office/drawing/2015/06/chart">
            <c:ext xmlns:c16="http://schemas.microsoft.com/office/drawing/2014/chart" uri="{C3380CC4-5D6E-409C-BE32-E72D297353CC}">
              <c16:uniqueId val="{00000000-4458-4CF4-9030-81F08341D197}"/>
            </c:ext>
          </c:extLst>
        </c:ser>
        <c:dLbls>
          <c:showLegendKey val="0"/>
          <c:showVal val="0"/>
          <c:showCatName val="0"/>
          <c:showSerName val="0"/>
          <c:showPercent val="0"/>
          <c:showBubbleSize val="0"/>
        </c:dLbls>
        <c:gapWidth val="150"/>
        <c:axId val="278843200"/>
        <c:axId val="27883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xmlns:c16r2="http://schemas.microsoft.com/office/drawing/2015/06/chart">
            <c:ext xmlns:c16="http://schemas.microsoft.com/office/drawing/2014/chart" uri="{C3380CC4-5D6E-409C-BE32-E72D297353CC}">
              <c16:uniqueId val="{00000001-4458-4CF4-9030-81F08341D197}"/>
            </c:ext>
          </c:extLst>
        </c:ser>
        <c:dLbls>
          <c:showLegendKey val="0"/>
          <c:showVal val="0"/>
          <c:showCatName val="0"/>
          <c:showSerName val="0"/>
          <c:showPercent val="0"/>
          <c:showBubbleSize val="0"/>
        </c:dLbls>
        <c:marker val="1"/>
        <c:smooth val="0"/>
        <c:axId val="278843200"/>
        <c:axId val="278835040"/>
      </c:lineChart>
      <c:dateAx>
        <c:axId val="278843200"/>
        <c:scaling>
          <c:orientation val="minMax"/>
        </c:scaling>
        <c:delete val="1"/>
        <c:axPos val="b"/>
        <c:numFmt formatCode="&quot;H&quot;yy" sourceLinked="1"/>
        <c:majorTickMark val="none"/>
        <c:minorTickMark val="none"/>
        <c:tickLblPos val="none"/>
        <c:crossAx val="278835040"/>
        <c:crosses val="autoZero"/>
        <c:auto val="1"/>
        <c:lblOffset val="100"/>
        <c:baseTimeUnit val="years"/>
      </c:dateAx>
      <c:valAx>
        <c:axId val="27883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8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187.87</c:v>
                </c:pt>
                <c:pt idx="1">
                  <c:v>184.37</c:v>
                </c:pt>
                <c:pt idx="2">
                  <c:v>183.55</c:v>
                </c:pt>
                <c:pt idx="3">
                  <c:v>192.91</c:v>
                </c:pt>
                <c:pt idx="4">
                  <c:v>206.08</c:v>
                </c:pt>
              </c:numCache>
            </c:numRef>
          </c:val>
          <c:extLst xmlns:c16r2="http://schemas.microsoft.com/office/drawing/2015/06/chart">
            <c:ext xmlns:c16="http://schemas.microsoft.com/office/drawing/2014/chart" uri="{C3380CC4-5D6E-409C-BE32-E72D297353CC}">
              <c16:uniqueId val="{00000000-8C04-491F-9883-D729E612BCB7}"/>
            </c:ext>
          </c:extLst>
        </c:ser>
        <c:dLbls>
          <c:showLegendKey val="0"/>
          <c:showVal val="0"/>
          <c:showCatName val="0"/>
          <c:showSerName val="0"/>
          <c:showPercent val="0"/>
          <c:showBubbleSize val="0"/>
        </c:dLbls>
        <c:gapWidth val="150"/>
        <c:axId val="278840480"/>
        <c:axId val="278841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xmlns:c16r2="http://schemas.microsoft.com/office/drawing/2015/06/chart">
            <c:ext xmlns:c16="http://schemas.microsoft.com/office/drawing/2014/chart" uri="{C3380CC4-5D6E-409C-BE32-E72D297353CC}">
              <c16:uniqueId val="{00000001-8C04-491F-9883-D729E612BCB7}"/>
            </c:ext>
          </c:extLst>
        </c:ser>
        <c:dLbls>
          <c:showLegendKey val="0"/>
          <c:showVal val="0"/>
          <c:showCatName val="0"/>
          <c:showSerName val="0"/>
          <c:showPercent val="0"/>
          <c:showBubbleSize val="0"/>
        </c:dLbls>
        <c:marker val="1"/>
        <c:smooth val="0"/>
        <c:axId val="278840480"/>
        <c:axId val="278841024"/>
      </c:lineChart>
      <c:dateAx>
        <c:axId val="278840480"/>
        <c:scaling>
          <c:orientation val="minMax"/>
        </c:scaling>
        <c:delete val="1"/>
        <c:axPos val="b"/>
        <c:numFmt formatCode="&quot;H&quot;yy" sourceLinked="1"/>
        <c:majorTickMark val="none"/>
        <c:minorTickMark val="none"/>
        <c:tickLblPos val="none"/>
        <c:crossAx val="278841024"/>
        <c:crosses val="autoZero"/>
        <c:auto val="1"/>
        <c:lblOffset val="100"/>
        <c:baseTimeUnit val="years"/>
      </c:dateAx>
      <c:valAx>
        <c:axId val="27884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8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朝日町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10921</v>
      </c>
      <c r="AM8" s="61"/>
      <c r="AN8" s="61"/>
      <c r="AO8" s="61"/>
      <c r="AP8" s="61"/>
      <c r="AQ8" s="61"/>
      <c r="AR8" s="61"/>
      <c r="AS8" s="61"/>
      <c r="AT8" s="52">
        <f>データ!$S$6</f>
        <v>5.99</v>
      </c>
      <c r="AU8" s="53"/>
      <c r="AV8" s="53"/>
      <c r="AW8" s="53"/>
      <c r="AX8" s="53"/>
      <c r="AY8" s="53"/>
      <c r="AZ8" s="53"/>
      <c r="BA8" s="53"/>
      <c r="BB8" s="54">
        <f>データ!$T$6</f>
        <v>1823.21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49.54</v>
      </c>
      <c r="J10" s="53"/>
      <c r="K10" s="53"/>
      <c r="L10" s="53"/>
      <c r="M10" s="53"/>
      <c r="N10" s="53"/>
      <c r="O10" s="64"/>
      <c r="P10" s="54">
        <f>データ!$P$6</f>
        <v>100</v>
      </c>
      <c r="Q10" s="54"/>
      <c r="R10" s="54"/>
      <c r="S10" s="54"/>
      <c r="T10" s="54"/>
      <c r="U10" s="54"/>
      <c r="V10" s="54"/>
      <c r="W10" s="61">
        <f>データ!$Q$6</f>
        <v>2894</v>
      </c>
      <c r="X10" s="61"/>
      <c r="Y10" s="61"/>
      <c r="Z10" s="61"/>
      <c r="AA10" s="61"/>
      <c r="AB10" s="61"/>
      <c r="AC10" s="61"/>
      <c r="AD10" s="2"/>
      <c r="AE10" s="2"/>
      <c r="AF10" s="2"/>
      <c r="AG10" s="2"/>
      <c r="AH10" s="4"/>
      <c r="AI10" s="4"/>
      <c r="AJ10" s="4"/>
      <c r="AK10" s="4"/>
      <c r="AL10" s="61">
        <f>データ!$U$6</f>
        <v>10941</v>
      </c>
      <c r="AM10" s="61"/>
      <c r="AN10" s="61"/>
      <c r="AO10" s="61"/>
      <c r="AP10" s="61"/>
      <c r="AQ10" s="61"/>
      <c r="AR10" s="61"/>
      <c r="AS10" s="61"/>
      <c r="AT10" s="52">
        <f>データ!$V$6</f>
        <v>5.99</v>
      </c>
      <c r="AU10" s="53"/>
      <c r="AV10" s="53"/>
      <c r="AW10" s="53"/>
      <c r="AX10" s="53"/>
      <c r="AY10" s="53"/>
      <c r="AZ10" s="53"/>
      <c r="BA10" s="53"/>
      <c r="BB10" s="54">
        <f>データ!$W$6</f>
        <v>1826.54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aqeUpHLVJ3eagbs2VL8n6rvVb3s3yNU3gtVKo9IHMHCf+P4uTZFLYG6PfbvGNym3WJpiyUUutbwjGMkOJpRzA==" saltValue="0jQLFWuEj2BitOQG8DU1l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243434</v>
      </c>
      <c r="D6" s="34">
        <f t="shared" si="3"/>
        <v>46</v>
      </c>
      <c r="E6" s="34">
        <f t="shared" si="3"/>
        <v>1</v>
      </c>
      <c r="F6" s="34">
        <f t="shared" si="3"/>
        <v>0</v>
      </c>
      <c r="G6" s="34">
        <f t="shared" si="3"/>
        <v>1</v>
      </c>
      <c r="H6" s="34" t="str">
        <f t="shared" si="3"/>
        <v>三重県　朝日町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49.54</v>
      </c>
      <c r="P6" s="35">
        <f t="shared" si="3"/>
        <v>100</v>
      </c>
      <c r="Q6" s="35">
        <f t="shared" si="3"/>
        <v>2894</v>
      </c>
      <c r="R6" s="35">
        <f t="shared" si="3"/>
        <v>10921</v>
      </c>
      <c r="S6" s="35">
        <f t="shared" si="3"/>
        <v>5.99</v>
      </c>
      <c r="T6" s="35">
        <f t="shared" si="3"/>
        <v>1823.21</v>
      </c>
      <c r="U6" s="35">
        <f t="shared" si="3"/>
        <v>10941</v>
      </c>
      <c r="V6" s="35">
        <f t="shared" si="3"/>
        <v>5.99</v>
      </c>
      <c r="W6" s="35">
        <f t="shared" si="3"/>
        <v>1826.54</v>
      </c>
      <c r="X6" s="36">
        <f>IF(X7="",NA(),X7)</f>
        <v>112.57</v>
      </c>
      <c r="Y6" s="36">
        <f t="shared" ref="Y6:AG6" si="4">IF(Y7="",NA(),Y7)</f>
        <v>113.4</v>
      </c>
      <c r="Z6" s="36">
        <f t="shared" si="4"/>
        <v>105.1</v>
      </c>
      <c r="AA6" s="36">
        <f t="shared" si="4"/>
        <v>99.96</v>
      </c>
      <c r="AB6" s="36">
        <f t="shared" si="4"/>
        <v>94.78</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220.39</v>
      </c>
      <c r="AU6" s="36">
        <f t="shared" ref="AU6:BC6" si="6">IF(AU7="",NA(),AU7)</f>
        <v>300.14999999999998</v>
      </c>
      <c r="AV6" s="36">
        <f t="shared" si="6"/>
        <v>418.38</v>
      </c>
      <c r="AW6" s="36">
        <f t="shared" si="6"/>
        <v>384.42</v>
      </c>
      <c r="AX6" s="36">
        <f t="shared" si="6"/>
        <v>313.91000000000003</v>
      </c>
      <c r="AY6" s="36">
        <f t="shared" si="6"/>
        <v>398.29</v>
      </c>
      <c r="AZ6" s="36">
        <f t="shared" si="6"/>
        <v>388.67</v>
      </c>
      <c r="BA6" s="36">
        <f t="shared" si="6"/>
        <v>355.27</v>
      </c>
      <c r="BB6" s="36">
        <f t="shared" si="6"/>
        <v>359.7</v>
      </c>
      <c r="BC6" s="36">
        <f t="shared" si="6"/>
        <v>362.93</v>
      </c>
      <c r="BD6" s="35" t="str">
        <f>IF(BD7="","",IF(BD7="-","【-】","【"&amp;SUBSTITUTE(TEXT(BD7,"#,##0.00"),"-","△")&amp;"】"))</f>
        <v>【264.97】</v>
      </c>
      <c r="BE6" s="36">
        <f>IF(BE7="",NA(),BE7)</f>
        <v>397.69</v>
      </c>
      <c r="BF6" s="36">
        <f t="shared" ref="BF6:BN6" si="7">IF(BF7="",NA(),BF7)</f>
        <v>383.78</v>
      </c>
      <c r="BG6" s="36">
        <f t="shared" si="7"/>
        <v>401.89</v>
      </c>
      <c r="BH6" s="36">
        <f t="shared" si="7"/>
        <v>395.01</v>
      </c>
      <c r="BI6" s="36">
        <f t="shared" si="7"/>
        <v>443.68</v>
      </c>
      <c r="BJ6" s="36">
        <f t="shared" si="7"/>
        <v>431</v>
      </c>
      <c r="BK6" s="36">
        <f t="shared" si="7"/>
        <v>422.5</v>
      </c>
      <c r="BL6" s="36">
        <f t="shared" si="7"/>
        <v>458.27</v>
      </c>
      <c r="BM6" s="36">
        <f t="shared" si="7"/>
        <v>447.01</v>
      </c>
      <c r="BN6" s="36">
        <f t="shared" si="7"/>
        <v>439.05</v>
      </c>
      <c r="BO6" s="35" t="str">
        <f>IF(BO7="","",IF(BO7="-","【-】","【"&amp;SUBSTITUTE(TEXT(BO7,"#,##0.00"),"-","△")&amp;"】"))</f>
        <v>【266.61】</v>
      </c>
      <c r="BP6" s="36">
        <f>IF(BP7="",NA(),BP7)</f>
        <v>110.07</v>
      </c>
      <c r="BQ6" s="36">
        <f t="shared" ref="BQ6:BY6" si="8">IF(BQ7="",NA(),BQ7)</f>
        <v>110.79</v>
      </c>
      <c r="BR6" s="36">
        <f t="shared" si="8"/>
        <v>102.22</v>
      </c>
      <c r="BS6" s="36">
        <f t="shared" si="8"/>
        <v>97.33</v>
      </c>
      <c r="BT6" s="36">
        <f t="shared" si="8"/>
        <v>90.97</v>
      </c>
      <c r="BU6" s="36">
        <f t="shared" si="8"/>
        <v>100.82</v>
      </c>
      <c r="BV6" s="36">
        <f t="shared" si="8"/>
        <v>101.64</v>
      </c>
      <c r="BW6" s="36">
        <f t="shared" si="8"/>
        <v>96.77</v>
      </c>
      <c r="BX6" s="36">
        <f t="shared" si="8"/>
        <v>95.81</v>
      </c>
      <c r="BY6" s="36">
        <f t="shared" si="8"/>
        <v>95.26</v>
      </c>
      <c r="BZ6" s="35" t="str">
        <f>IF(BZ7="","",IF(BZ7="-","【-】","【"&amp;SUBSTITUTE(TEXT(BZ7,"#,##0.00"),"-","△")&amp;"】"))</f>
        <v>【103.24】</v>
      </c>
      <c r="CA6" s="36">
        <f>IF(CA7="",NA(),CA7)</f>
        <v>187.87</v>
      </c>
      <c r="CB6" s="36">
        <f t="shared" ref="CB6:CJ6" si="9">IF(CB7="",NA(),CB7)</f>
        <v>184.37</v>
      </c>
      <c r="CC6" s="36">
        <f t="shared" si="9"/>
        <v>183.55</v>
      </c>
      <c r="CD6" s="36">
        <f t="shared" si="9"/>
        <v>192.91</v>
      </c>
      <c r="CE6" s="36">
        <f t="shared" si="9"/>
        <v>206.08</v>
      </c>
      <c r="CF6" s="36">
        <f t="shared" si="9"/>
        <v>179.55</v>
      </c>
      <c r="CG6" s="36">
        <f t="shared" si="9"/>
        <v>179.16</v>
      </c>
      <c r="CH6" s="36">
        <f t="shared" si="9"/>
        <v>187.18</v>
      </c>
      <c r="CI6" s="36">
        <f t="shared" si="9"/>
        <v>189.58</v>
      </c>
      <c r="CJ6" s="36">
        <f t="shared" si="9"/>
        <v>192.82</v>
      </c>
      <c r="CK6" s="35" t="str">
        <f>IF(CK7="","",IF(CK7="-","【-】","【"&amp;SUBSTITUTE(TEXT(CK7,"#,##0.00"),"-","△")&amp;"】"))</f>
        <v>【168.38】</v>
      </c>
      <c r="CL6" s="36">
        <f>IF(CL7="",NA(),CL7)</f>
        <v>67.27</v>
      </c>
      <c r="CM6" s="36">
        <f t="shared" ref="CM6:CU6" si="10">IF(CM7="",NA(),CM7)</f>
        <v>67.61</v>
      </c>
      <c r="CN6" s="36">
        <f t="shared" si="10"/>
        <v>69.95</v>
      </c>
      <c r="CO6" s="36">
        <f t="shared" si="10"/>
        <v>71.34</v>
      </c>
      <c r="CP6" s="36">
        <f t="shared" si="10"/>
        <v>72.03</v>
      </c>
      <c r="CQ6" s="36">
        <f t="shared" si="10"/>
        <v>53.52</v>
      </c>
      <c r="CR6" s="36">
        <f t="shared" si="10"/>
        <v>54.24</v>
      </c>
      <c r="CS6" s="36">
        <f t="shared" si="10"/>
        <v>55.88</v>
      </c>
      <c r="CT6" s="36">
        <f t="shared" si="10"/>
        <v>55.22</v>
      </c>
      <c r="CU6" s="36">
        <f t="shared" si="10"/>
        <v>54.05</v>
      </c>
      <c r="CV6" s="35" t="str">
        <f>IF(CV7="","",IF(CV7="-","【-】","【"&amp;SUBSTITUTE(TEXT(CV7,"#,##0.00"),"-","△")&amp;"】"))</f>
        <v>【60.00】</v>
      </c>
      <c r="CW6" s="36">
        <f>IF(CW7="",NA(),CW7)</f>
        <v>92.64</v>
      </c>
      <c r="CX6" s="36">
        <f t="shared" ref="CX6:DF6" si="11">IF(CX7="",NA(),CX7)</f>
        <v>91.95</v>
      </c>
      <c r="CY6" s="36">
        <f t="shared" si="11"/>
        <v>91.28</v>
      </c>
      <c r="CZ6" s="36">
        <f t="shared" si="11"/>
        <v>90.78</v>
      </c>
      <c r="DA6" s="36">
        <f t="shared" si="11"/>
        <v>89.43</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47.56</v>
      </c>
      <c r="DI6" s="36">
        <f t="shared" ref="DI6:DQ6" si="12">IF(DI7="",NA(),DI7)</f>
        <v>49.42</v>
      </c>
      <c r="DJ6" s="36">
        <f t="shared" si="12"/>
        <v>50.86</v>
      </c>
      <c r="DK6" s="36">
        <f t="shared" si="12"/>
        <v>52.58</v>
      </c>
      <c r="DL6" s="36">
        <f t="shared" si="12"/>
        <v>54.17</v>
      </c>
      <c r="DM6" s="36">
        <f t="shared" si="12"/>
        <v>47.7</v>
      </c>
      <c r="DN6" s="36">
        <f t="shared" si="12"/>
        <v>48.14</v>
      </c>
      <c r="DO6" s="36">
        <f t="shared" si="12"/>
        <v>46.61</v>
      </c>
      <c r="DP6" s="36">
        <f t="shared" si="12"/>
        <v>47.97</v>
      </c>
      <c r="DQ6" s="36">
        <f t="shared" si="12"/>
        <v>49.12</v>
      </c>
      <c r="DR6" s="35" t="str">
        <f>IF(DR7="","",IF(DR7="-","【-】","【"&amp;SUBSTITUTE(TEXT(DR7,"#,##0.00"),"-","△")&amp;"】"))</f>
        <v>【49.59】</v>
      </c>
      <c r="DS6" s="36">
        <f>IF(DS7="",NA(),DS7)</f>
        <v>11.13</v>
      </c>
      <c r="DT6" s="36">
        <f t="shared" ref="DT6:EB6" si="13">IF(DT7="",NA(),DT7)</f>
        <v>11.83</v>
      </c>
      <c r="DU6" s="36">
        <f t="shared" si="13"/>
        <v>16.71</v>
      </c>
      <c r="DV6" s="36">
        <f t="shared" si="13"/>
        <v>16.170000000000002</v>
      </c>
      <c r="DW6" s="36">
        <f t="shared" si="13"/>
        <v>16.07</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0.45</v>
      </c>
      <c r="EE6" s="36">
        <f t="shared" ref="EE6:EM6" si="14">IF(EE7="",NA(),EE7)</f>
        <v>0.89</v>
      </c>
      <c r="EF6" s="36">
        <f t="shared" si="14"/>
        <v>0.51</v>
      </c>
      <c r="EG6" s="36">
        <f t="shared" si="14"/>
        <v>0.65</v>
      </c>
      <c r="EH6" s="36">
        <f t="shared" si="14"/>
        <v>0.75</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243434</v>
      </c>
      <c r="D7" s="38">
        <v>46</v>
      </c>
      <c r="E7" s="38">
        <v>1</v>
      </c>
      <c r="F7" s="38">
        <v>0</v>
      </c>
      <c r="G7" s="38">
        <v>1</v>
      </c>
      <c r="H7" s="38" t="s">
        <v>93</v>
      </c>
      <c r="I7" s="38" t="s">
        <v>94</v>
      </c>
      <c r="J7" s="38" t="s">
        <v>95</v>
      </c>
      <c r="K7" s="38" t="s">
        <v>96</v>
      </c>
      <c r="L7" s="38" t="s">
        <v>97</v>
      </c>
      <c r="M7" s="38" t="s">
        <v>98</v>
      </c>
      <c r="N7" s="39" t="s">
        <v>99</v>
      </c>
      <c r="O7" s="39">
        <v>49.54</v>
      </c>
      <c r="P7" s="39">
        <v>100</v>
      </c>
      <c r="Q7" s="39">
        <v>2894</v>
      </c>
      <c r="R7" s="39">
        <v>10921</v>
      </c>
      <c r="S7" s="39">
        <v>5.99</v>
      </c>
      <c r="T7" s="39">
        <v>1823.21</v>
      </c>
      <c r="U7" s="39">
        <v>10941</v>
      </c>
      <c r="V7" s="39">
        <v>5.99</v>
      </c>
      <c r="W7" s="39">
        <v>1826.54</v>
      </c>
      <c r="X7" s="39">
        <v>112.57</v>
      </c>
      <c r="Y7" s="39">
        <v>113.4</v>
      </c>
      <c r="Z7" s="39">
        <v>105.1</v>
      </c>
      <c r="AA7" s="39">
        <v>99.96</v>
      </c>
      <c r="AB7" s="39">
        <v>94.78</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220.39</v>
      </c>
      <c r="AU7" s="39">
        <v>300.14999999999998</v>
      </c>
      <c r="AV7" s="39">
        <v>418.38</v>
      </c>
      <c r="AW7" s="39">
        <v>384.42</v>
      </c>
      <c r="AX7" s="39">
        <v>313.91000000000003</v>
      </c>
      <c r="AY7" s="39">
        <v>398.29</v>
      </c>
      <c r="AZ7" s="39">
        <v>388.67</v>
      </c>
      <c r="BA7" s="39">
        <v>355.27</v>
      </c>
      <c r="BB7" s="39">
        <v>359.7</v>
      </c>
      <c r="BC7" s="39">
        <v>362.93</v>
      </c>
      <c r="BD7" s="39">
        <v>264.97000000000003</v>
      </c>
      <c r="BE7" s="39">
        <v>397.69</v>
      </c>
      <c r="BF7" s="39">
        <v>383.78</v>
      </c>
      <c r="BG7" s="39">
        <v>401.89</v>
      </c>
      <c r="BH7" s="39">
        <v>395.01</v>
      </c>
      <c r="BI7" s="39">
        <v>443.68</v>
      </c>
      <c r="BJ7" s="39">
        <v>431</v>
      </c>
      <c r="BK7" s="39">
        <v>422.5</v>
      </c>
      <c r="BL7" s="39">
        <v>458.27</v>
      </c>
      <c r="BM7" s="39">
        <v>447.01</v>
      </c>
      <c r="BN7" s="39">
        <v>439.05</v>
      </c>
      <c r="BO7" s="39">
        <v>266.61</v>
      </c>
      <c r="BP7" s="39">
        <v>110.07</v>
      </c>
      <c r="BQ7" s="39">
        <v>110.79</v>
      </c>
      <c r="BR7" s="39">
        <v>102.22</v>
      </c>
      <c r="BS7" s="39">
        <v>97.33</v>
      </c>
      <c r="BT7" s="39">
        <v>90.97</v>
      </c>
      <c r="BU7" s="39">
        <v>100.82</v>
      </c>
      <c r="BV7" s="39">
        <v>101.64</v>
      </c>
      <c r="BW7" s="39">
        <v>96.77</v>
      </c>
      <c r="BX7" s="39">
        <v>95.81</v>
      </c>
      <c r="BY7" s="39">
        <v>95.26</v>
      </c>
      <c r="BZ7" s="39">
        <v>103.24</v>
      </c>
      <c r="CA7" s="39">
        <v>187.87</v>
      </c>
      <c r="CB7" s="39">
        <v>184.37</v>
      </c>
      <c r="CC7" s="39">
        <v>183.55</v>
      </c>
      <c r="CD7" s="39">
        <v>192.91</v>
      </c>
      <c r="CE7" s="39">
        <v>206.08</v>
      </c>
      <c r="CF7" s="39">
        <v>179.55</v>
      </c>
      <c r="CG7" s="39">
        <v>179.16</v>
      </c>
      <c r="CH7" s="39">
        <v>187.18</v>
      </c>
      <c r="CI7" s="39">
        <v>189.58</v>
      </c>
      <c r="CJ7" s="39">
        <v>192.82</v>
      </c>
      <c r="CK7" s="39">
        <v>168.38</v>
      </c>
      <c r="CL7" s="39">
        <v>67.27</v>
      </c>
      <c r="CM7" s="39">
        <v>67.61</v>
      </c>
      <c r="CN7" s="39">
        <v>69.95</v>
      </c>
      <c r="CO7" s="39">
        <v>71.34</v>
      </c>
      <c r="CP7" s="39">
        <v>72.03</v>
      </c>
      <c r="CQ7" s="39">
        <v>53.52</v>
      </c>
      <c r="CR7" s="39">
        <v>54.24</v>
      </c>
      <c r="CS7" s="39">
        <v>55.88</v>
      </c>
      <c r="CT7" s="39">
        <v>55.22</v>
      </c>
      <c r="CU7" s="39">
        <v>54.05</v>
      </c>
      <c r="CV7" s="39">
        <v>60</v>
      </c>
      <c r="CW7" s="39">
        <v>92.64</v>
      </c>
      <c r="CX7" s="39">
        <v>91.95</v>
      </c>
      <c r="CY7" s="39">
        <v>91.28</v>
      </c>
      <c r="CZ7" s="39">
        <v>90.78</v>
      </c>
      <c r="DA7" s="39">
        <v>89.43</v>
      </c>
      <c r="DB7" s="39">
        <v>81.459999999999994</v>
      </c>
      <c r="DC7" s="39">
        <v>81.680000000000007</v>
      </c>
      <c r="DD7" s="39">
        <v>80.989999999999995</v>
      </c>
      <c r="DE7" s="39">
        <v>80.930000000000007</v>
      </c>
      <c r="DF7" s="39">
        <v>80.510000000000005</v>
      </c>
      <c r="DG7" s="39">
        <v>89.8</v>
      </c>
      <c r="DH7" s="39">
        <v>47.56</v>
      </c>
      <c r="DI7" s="39">
        <v>49.42</v>
      </c>
      <c r="DJ7" s="39">
        <v>50.86</v>
      </c>
      <c r="DK7" s="39">
        <v>52.58</v>
      </c>
      <c r="DL7" s="39">
        <v>54.17</v>
      </c>
      <c r="DM7" s="39">
        <v>47.7</v>
      </c>
      <c r="DN7" s="39">
        <v>48.14</v>
      </c>
      <c r="DO7" s="39">
        <v>46.61</v>
      </c>
      <c r="DP7" s="39">
        <v>47.97</v>
      </c>
      <c r="DQ7" s="39">
        <v>49.12</v>
      </c>
      <c r="DR7" s="39">
        <v>49.59</v>
      </c>
      <c r="DS7" s="39">
        <v>11.13</v>
      </c>
      <c r="DT7" s="39">
        <v>11.83</v>
      </c>
      <c r="DU7" s="39">
        <v>16.71</v>
      </c>
      <c r="DV7" s="39">
        <v>16.170000000000002</v>
      </c>
      <c r="DW7" s="39">
        <v>16.07</v>
      </c>
      <c r="DX7" s="39">
        <v>7.26</v>
      </c>
      <c r="DY7" s="39">
        <v>11.13</v>
      </c>
      <c r="DZ7" s="39">
        <v>10.84</v>
      </c>
      <c r="EA7" s="39">
        <v>15.33</v>
      </c>
      <c r="EB7" s="39">
        <v>16.760000000000002</v>
      </c>
      <c r="EC7" s="39">
        <v>19.440000000000001</v>
      </c>
      <c r="ED7" s="39">
        <v>0.45</v>
      </c>
      <c r="EE7" s="39">
        <v>0.89</v>
      </c>
      <c r="EF7" s="39">
        <v>0.51</v>
      </c>
      <c r="EG7" s="39">
        <v>0.65</v>
      </c>
      <c r="EH7" s="39">
        <v>0.75</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2021-01-14T07:36:09Z</cp:lastPrinted>
  <dcterms:created xsi:type="dcterms:W3CDTF">2020-12-04T02:10:35Z</dcterms:created>
  <dcterms:modified xsi:type="dcterms:W3CDTF">2021-01-29T06:37:55Z</dcterms:modified>
  <cp:category/>
</cp:coreProperties>
</file>