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駐車場\14_伊賀市●（過年度修正_未反映）\"/>
    </mc:Choice>
  </mc:AlternateContent>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LH52" i="4" s="1"/>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IE76" i="4"/>
  <c r="GQ30" i="4"/>
  <c r="GQ51" i="4"/>
  <c r="LH30" i="4"/>
  <c r="BZ51" i="4"/>
  <c r="BZ30" i="4"/>
  <c r="BG30" i="4"/>
  <c r="AV76" i="4"/>
  <c r="KO51" i="4"/>
  <c r="FX51" i="4"/>
  <c r="KO30" i="4"/>
  <c r="HP76" i="4"/>
  <c r="FX30" i="4"/>
  <c r="LE76" i="4"/>
  <c r="BG51" i="4"/>
  <c r="HA76" i="4"/>
  <c r="AN51" i="4"/>
  <c r="FE30" i="4"/>
  <c r="AG76" i="4"/>
  <c r="JV51" i="4"/>
  <c r="AN30" i="4"/>
  <c r="KP76" i="4"/>
  <c r="FE51" i="4"/>
  <c r="JV30" i="4"/>
  <c r="KA76" i="4"/>
  <c r="EL51" i="4"/>
  <c r="JC30" i="4"/>
  <c r="EL30" i="4"/>
  <c r="GL76" i="4"/>
  <c r="U51" i="4"/>
  <c r="R76" i="4"/>
  <c r="JC51" i="4"/>
  <c r="U30" i="4"/>
</calcChain>
</file>

<file path=xl/sharedStrings.xml><?xml version="1.0" encoding="utf-8"?>
<sst xmlns="http://schemas.openxmlformats.org/spreadsheetml/2006/main" count="278" uniqueCount="129">
  <si>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</si>
  <si>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</si>
  <si>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</si>
  <si>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</si>
  <si>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</si>
  <si>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</si>
  <si>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</si>
  <si>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</si>
  <si>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</si>
  <si>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</si>
  <si>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</si>
  <si>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</si>
  <si>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</si>
  <si>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</si>
  <si>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</si>
  <si>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</si>
  <si>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</si>
  <si>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</si>
  <si>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</si>
  <si>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</si>
  <si>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</si>
  <si>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</si>
  <si>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</si>
  <si>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</si>
  <si>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</si>
  <si>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</si>
  <si>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</si>
  <si>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</si>
  <si>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</si>
  <si>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</si>
  <si>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</si>
  <si>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</si>
  <si>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</si>
  <si>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</si>
  <si>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</si>
  <si>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</si>
  <si>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</si>
  <si>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</si>
  <si>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</si>
  <si>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</si>
  <si>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</si>
  <si>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</si>
  <si>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</si>
  <si>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</si>
  <si>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</si>
  <si>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</si>
  <si>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</si>
  <si>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</si>
  <si>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</si>
  <si>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</si>
  <si>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</si>
  <si>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</si>
  <si>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</si>
  <si>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</si>
  <si>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</si>
  <si>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</si>
  <si>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</si>
  <si>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</si>
  <si>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</si>
  <si>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</si>
  <si>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</si>
  <si>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</si>
  <si>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</si>
  <si>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</si>
  <si>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</si>
  <si>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</si>
  <si>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</si>
  <si>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</si>
  <si>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</si>
  <si>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</si>
  <si>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</si>
  <si>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</si>
  <si>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</si>
  <si>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</si>
  <si>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</si>
  <si>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</si>
  <si>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</si>
  <si>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</si>
  <si>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</si>
  <si>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</si>
  <si>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</si>
  <si>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</si>
  <si>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</si>
  <si>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</si>
  <si>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</si>
  <si>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</si>
  <si>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</si>
  <si>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</si>
  <si>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</si>
  <si>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</si>
  <si>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</si>
  <si>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</si>
  <si>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</si>
  <si>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</si>
  <si>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</si>
  <si>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</si>
  <si>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</si>
  <si>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</si>
  <si>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</si>
  <si>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</si>
  <si>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</si>
  <si>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</si>
  <si>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</si>
  <si>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</si>
  <si>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</si>
  <si>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</si>
  <si>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</si>
  <si>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</si>
  <si>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</si>
  <si>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</si>
  <si>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</si>
  <si>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</si>
  <si>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</si>
  <si>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</si>
  <si>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</si>
  <si>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</si>
  <si>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</si>
  <si>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</si>
  <si>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</si>
  <si>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</si>
  <si>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</si>
  <si>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</si>
  <si>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</si>
  <si>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</si>
  <si>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</si>
  <si>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収益的収支比率について、黒字であり料金収入のみで、１００％以上の数値を得ているため、適正に維持管理ができていると考える。
　他会計補助金比率や、駐車台数１台あたりの他会計補助金額について、他会計より人件費や一般会計からの繰入金に頼ることなく０％で抑えられていることで独立採算制が取れている。
　売上高ＧＯＰ比率について、類似施設平均値より数値は高く、市営駐車場として定着し、ほぼ安定的な収益がある。駅に近く、市の観光拠点となっているためイベント時には満車になることもある。
　ＥＢＩＴＤＡの数値については、ここ数年で減少傾向にあり、収益性の低下も見受けられる。</t>
    <rPh sb="1" eb="3">
      <t>シュウエキ</t>
    </rPh>
    <rPh sb="3" eb="4">
      <t>テキ</t>
    </rPh>
    <rPh sb="4" eb="6">
      <t>シュウシ</t>
    </rPh>
    <rPh sb="6" eb="8">
      <t>ヒリツ</t>
    </rPh>
    <rPh sb="13" eb="15">
      <t>クロジ</t>
    </rPh>
    <rPh sb="18" eb="20">
      <t>リョウキン</t>
    </rPh>
    <rPh sb="20" eb="22">
      <t>シュウニュウ</t>
    </rPh>
    <rPh sb="30" eb="32">
      <t>イジョウ</t>
    </rPh>
    <rPh sb="33" eb="35">
      <t>スウチ</t>
    </rPh>
    <rPh sb="36" eb="37">
      <t>エ</t>
    </rPh>
    <rPh sb="43" eb="45">
      <t>テキセイ</t>
    </rPh>
    <rPh sb="46" eb="48">
      <t>イジ</t>
    </rPh>
    <rPh sb="48" eb="50">
      <t>カンリ</t>
    </rPh>
    <rPh sb="73" eb="75">
      <t>チュウシャ</t>
    </rPh>
    <rPh sb="75" eb="77">
      <t>ダイスウ</t>
    </rPh>
    <rPh sb="95" eb="96">
      <t>タ</t>
    </rPh>
    <rPh sb="96" eb="98">
      <t>カイケイ</t>
    </rPh>
    <rPh sb="100" eb="102">
      <t>ジンケン</t>
    </rPh>
    <rPh sb="102" eb="103">
      <t>ヒ</t>
    </rPh>
    <rPh sb="104" eb="106">
      <t>イッパン</t>
    </rPh>
    <rPh sb="106" eb="108">
      <t>カイケイ</t>
    </rPh>
    <rPh sb="111" eb="113">
      <t>クリイレ</t>
    </rPh>
    <rPh sb="113" eb="114">
      <t>キン</t>
    </rPh>
    <rPh sb="115" eb="116">
      <t>タヨ</t>
    </rPh>
    <rPh sb="124" eb="125">
      <t>オサ</t>
    </rPh>
    <rPh sb="134" eb="136">
      <t>ドクリツ</t>
    </rPh>
    <rPh sb="136" eb="138">
      <t>サイサン</t>
    </rPh>
    <rPh sb="138" eb="139">
      <t>セイ</t>
    </rPh>
    <rPh sb="140" eb="141">
      <t>ト</t>
    </rPh>
    <rPh sb="148" eb="150">
      <t>ウリアゲ</t>
    </rPh>
    <rPh sb="150" eb="151">
      <t>ダカ</t>
    </rPh>
    <rPh sb="154" eb="156">
      <t>ヒリツ</t>
    </rPh>
    <rPh sb="161" eb="163">
      <t>ルイジ</t>
    </rPh>
    <rPh sb="163" eb="165">
      <t>シセツ</t>
    </rPh>
    <rPh sb="165" eb="168">
      <t>ヘイキンチ</t>
    </rPh>
    <rPh sb="170" eb="172">
      <t>スウチ</t>
    </rPh>
    <rPh sb="173" eb="174">
      <t>タカ</t>
    </rPh>
    <rPh sb="176" eb="178">
      <t>シエイ</t>
    </rPh>
    <rPh sb="178" eb="180">
      <t>チュウシャ</t>
    </rPh>
    <rPh sb="180" eb="181">
      <t>ジョウ</t>
    </rPh>
    <rPh sb="184" eb="186">
      <t>テイチャク</t>
    </rPh>
    <rPh sb="190" eb="193">
      <t>アンテイテキ</t>
    </rPh>
    <rPh sb="194" eb="196">
      <t>シュウエキ</t>
    </rPh>
    <rPh sb="200" eb="201">
      <t>エキ</t>
    </rPh>
    <rPh sb="202" eb="203">
      <t>チカ</t>
    </rPh>
    <rPh sb="205" eb="206">
      <t>シ</t>
    </rPh>
    <rPh sb="207" eb="209">
      <t>カンコウ</t>
    </rPh>
    <rPh sb="209" eb="211">
      <t>キョテン</t>
    </rPh>
    <rPh sb="223" eb="224">
      <t>ジ</t>
    </rPh>
    <rPh sb="226" eb="228">
      <t>マンシャ</t>
    </rPh>
    <rPh sb="246" eb="248">
      <t>スウチ</t>
    </rPh>
    <rPh sb="256" eb="258">
      <t>スウネン</t>
    </rPh>
    <rPh sb="259" eb="261">
      <t>ゲンショウ</t>
    </rPh>
    <rPh sb="261" eb="263">
      <t>ケイコウ</t>
    </rPh>
    <rPh sb="267" eb="270">
      <t>シュウエキセイ</t>
    </rPh>
    <rPh sb="271" eb="273">
      <t>テイカ</t>
    </rPh>
    <rPh sb="274" eb="276">
      <t>ミウ</t>
    </rPh>
    <phoneticPr fontId="6"/>
  </si>
  <si>
    <r>
      <t>　</t>
    </r>
    <r>
      <rPr>
        <sz val="11"/>
        <rFont val="ＭＳ ゴシック"/>
        <family val="3"/>
        <charset val="128"/>
      </rPr>
      <t>企業債残高対料金収入比率について、例年０％である理由として、広場式の駐車場で料金収納のための機械設置もなく、維持管理は軽微な補修のみであり設備投資額が小さい。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</si>
  <si>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長時間利用しても１回６００円（乗用車）等としているため稼働率は低い数値が出ている。
　しかし、観光拠点として機能しているため、観光（行楽）シーズンには駐車台数が増加し、回転率も上がるため、一定の収益を上げている。</t>
    <rPh sb="1" eb="4">
      <t>チョウジカン</t>
    </rPh>
    <rPh sb="4" eb="6">
      <t>リヨウ</t>
    </rPh>
    <rPh sb="9" eb="11">
      <t>イッカイ</t>
    </rPh>
    <rPh sb="14" eb="15">
      <t>エン</t>
    </rPh>
    <rPh sb="16" eb="18">
      <t>ジョウヨウ</t>
    </rPh>
    <rPh sb="18" eb="19">
      <t>シャ</t>
    </rPh>
    <rPh sb="20" eb="21">
      <t>トウ</t>
    </rPh>
    <rPh sb="28" eb="30">
      <t>カドウ</t>
    </rPh>
    <rPh sb="30" eb="31">
      <t>リツ</t>
    </rPh>
    <rPh sb="32" eb="33">
      <t>ヒク</t>
    </rPh>
    <rPh sb="34" eb="36">
      <t>スウチ</t>
    </rPh>
    <rPh sb="37" eb="38">
      <t>デ</t>
    </rPh>
    <rPh sb="48" eb="50">
      <t>カンコウ</t>
    </rPh>
    <rPh sb="50" eb="52">
      <t>キョテン</t>
    </rPh>
    <rPh sb="55" eb="57">
      <t>キノウ</t>
    </rPh>
    <rPh sb="64" eb="66">
      <t>カンコウ</t>
    </rPh>
    <rPh sb="67" eb="69">
      <t>コウラク</t>
    </rPh>
    <rPh sb="76" eb="78">
      <t>チュウシャ</t>
    </rPh>
    <rPh sb="78" eb="80">
      <t>ダイスウ</t>
    </rPh>
    <rPh sb="81" eb="83">
      <t>ゾウカ</t>
    </rPh>
    <rPh sb="85" eb="87">
      <t>カイテン</t>
    </rPh>
    <rPh sb="87" eb="88">
      <t>リツ</t>
    </rPh>
    <rPh sb="89" eb="90">
      <t>ア</t>
    </rPh>
    <rPh sb="95" eb="97">
      <t>イッテイ</t>
    </rPh>
    <rPh sb="98" eb="100">
      <t>シュウエキ</t>
    </rPh>
    <rPh sb="101" eb="102">
      <t>ア</t>
    </rPh>
    <phoneticPr fontId="6"/>
  </si>
  <si>
    <r>
      <t>　</t>
    </r>
    <r>
      <rPr>
        <sz val="11"/>
        <rFont val="ＭＳ ゴシック"/>
        <family val="3"/>
        <charset val="128"/>
      </rPr>
      <t>収益的収支比率や稼働率は類似施設の平均値を下回っているが、大規模な更新投資の必要がないため、現状では黒字を保っている。
　市の観光拠点として位置する駐車場であるため、収益は安定しているものの、収益性の低下傾向も見受けられる。そのため、今後も継続して健全な経営を堅持するとともに、経営改善の取り組みも必要である。</t>
    </r>
    <rPh sb="1" eb="3">
      <t>シュウエキ</t>
    </rPh>
    <rPh sb="3" eb="4">
      <t>テキ</t>
    </rPh>
    <rPh sb="4" eb="5">
      <t>オサム</t>
    </rPh>
    <rPh sb="6" eb="8">
      <t>ヒリツ</t>
    </rPh>
    <rPh sb="9" eb="11">
      <t>カドウ</t>
    </rPh>
    <rPh sb="11" eb="12">
      <t>リツ</t>
    </rPh>
    <rPh sb="13" eb="15">
      <t>ルイジ</t>
    </rPh>
    <rPh sb="15" eb="17">
      <t>シセツ</t>
    </rPh>
    <rPh sb="18" eb="20">
      <t>ヘイキン</t>
    </rPh>
    <rPh sb="20" eb="21">
      <t>チ</t>
    </rPh>
    <rPh sb="22" eb="24">
      <t>シタマワ</t>
    </rPh>
    <rPh sb="30" eb="33">
      <t>ダイキボ</t>
    </rPh>
    <rPh sb="34" eb="36">
      <t>コウシン</t>
    </rPh>
    <rPh sb="36" eb="38">
      <t>トウシ</t>
    </rPh>
    <rPh sb="39" eb="41">
      <t>ヒツヨウ</t>
    </rPh>
    <rPh sb="47" eb="49">
      <t>ゲンジョウ</t>
    </rPh>
    <rPh sb="62" eb="63">
      <t>シ</t>
    </rPh>
    <rPh sb="64" eb="66">
      <t>カンコウ</t>
    </rPh>
    <rPh sb="66" eb="68">
      <t>キョテン</t>
    </rPh>
    <rPh sb="71" eb="73">
      <t>イチ</t>
    </rPh>
    <rPh sb="75" eb="77">
      <t>チュウシャ</t>
    </rPh>
    <rPh sb="77" eb="78">
      <t>ジョウ</t>
    </rPh>
    <rPh sb="84" eb="86">
      <t>シュウエキ</t>
    </rPh>
    <rPh sb="87" eb="89">
      <t>アンテイ</t>
    </rPh>
    <rPh sb="97" eb="100">
      <t>シュウエキセイ</t>
    </rPh>
    <rPh sb="101" eb="103">
      <t>テイカ</t>
    </rPh>
    <rPh sb="103" eb="105">
      <t>ケイコウ</t>
    </rPh>
    <rPh sb="106" eb="108">
      <t>ミウ</t>
    </rPh>
    <rPh sb="118" eb="120">
      <t>コンゴ</t>
    </rPh>
    <rPh sb="121" eb="123">
      <t>ケイゾク</t>
    </rPh>
    <rPh sb="125" eb="127">
      <t>ケンゼン</t>
    </rPh>
    <rPh sb="128" eb="130">
      <t>ケイエイ</t>
    </rPh>
    <rPh sb="131" eb="133">
      <t>ケンジ</t>
    </rPh>
    <rPh sb="140" eb="142">
      <t>ケイエイ</t>
    </rPh>
    <rPh sb="142" eb="144">
      <t>カイゼン</t>
    </rPh>
    <rPh sb="145" eb="146">
      <t>ト</t>
    </rPh>
    <rPh sb="147" eb="148">
      <t>ク</t>
    </rPh>
    <rPh sb="150" eb="152">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</si>
</sst>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214.3</c:v>
                </c:pt>
                <c:pt idx="1">
                  <c:v>210.3</c:v>
                </c:pt>
                <c:pt idx="2">
                  <c:v>204.5</c:v>
                </c:pt>
                <c:pt idx="3">
                  <c:v>176.6</c:v>
                </c:pt>
                <c:pt idx="4">
                  <c:v>128.6</c:v>
                </c:pt>
              </c:numCache>
            </c:numRef>
          </c:val>
          <c:extLst>
            <c:ext xmlns:c16="http://schemas.microsoft.com/office/drawing/2014/chart" uri="{C3380CC4-5D6E-409C-BE32-E72D297353CC}">
              <c16:uniqueId val="{00000000-98B5-435C-82F6-83C37566A94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378.1</c:v>
                </c:pt>
                <c:pt idx="4">
                  <c:v>756.6</c:v>
                </c:pt>
              </c:numCache>
            </c:numRef>
          </c:val>
          <c:smooth val="0"/>
          <c:extLst>
            <c:ext xmlns:c16="http://schemas.microsoft.com/office/drawing/2014/chart" uri="{C3380CC4-5D6E-409C-BE32-E72D297353CC}">
              <c16:uniqueId val="{00000001-98B5-435C-82F6-83C37566A94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BCD-49E7-8049-88782D1D7E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83.1</c:v>
                </c:pt>
                <c:pt idx="4">
                  <c:v>54.7</c:v>
                </c:pt>
              </c:numCache>
            </c:numRef>
          </c:val>
          <c:smooth val="0"/>
          <c:extLst>
            <c:ext xmlns:c16="http://schemas.microsoft.com/office/drawing/2014/chart" uri="{C3380CC4-5D6E-409C-BE32-E72D297353CC}">
              <c16:uniqueId val="{00000001-DBCD-49E7-8049-88782D1D7E9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68D-4468-BF80-959FD0C7EC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68D-4468-BF80-959FD0C7EC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37F-4CEB-BC8D-AAF6C8AE188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37F-4CEB-BC8D-AAF6C8AE188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53-45C9-8F86-FB30ED0B2A3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3.8</c:v>
                </c:pt>
                <c:pt idx="4">
                  <c:v>2</c:v>
                </c:pt>
              </c:numCache>
            </c:numRef>
          </c:val>
          <c:smooth val="0"/>
          <c:extLst>
            <c:ext xmlns:c16="http://schemas.microsoft.com/office/drawing/2014/chart" uri="{C3380CC4-5D6E-409C-BE32-E72D297353CC}">
              <c16:uniqueId val="{00000001-BB53-45C9-8F86-FB30ED0B2A3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75C-4957-8D27-185B3AFA7BE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17</c:v>
                </c:pt>
                <c:pt idx="4">
                  <c:v>15</c:v>
                </c:pt>
              </c:numCache>
            </c:numRef>
          </c:val>
          <c:smooth val="0"/>
          <c:extLst>
            <c:ext xmlns:c16="http://schemas.microsoft.com/office/drawing/2014/chart" uri="{C3380CC4-5D6E-409C-BE32-E72D297353CC}">
              <c16:uniqueId val="{00000001-875C-4957-8D27-185B3AFA7BE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43.7</c:v>
                </c:pt>
                <c:pt idx="1">
                  <c:v>45.9</c:v>
                </c:pt>
                <c:pt idx="2">
                  <c:v>51.7</c:v>
                </c:pt>
                <c:pt idx="3">
                  <c:v>36.200000000000003</c:v>
                </c:pt>
                <c:pt idx="4">
                  <c:v>37.5</c:v>
                </c:pt>
              </c:numCache>
            </c:numRef>
          </c:val>
          <c:extLst>
            <c:ext xmlns:c16="http://schemas.microsoft.com/office/drawing/2014/chart" uri="{C3380CC4-5D6E-409C-BE32-E72D297353CC}">
              <c16:uniqueId val="{00000000-AA21-4526-81F1-A43F0C845B1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275.5</c:v>
                </c:pt>
                <c:pt idx="4">
                  <c:v>289.2</c:v>
                </c:pt>
              </c:numCache>
            </c:numRef>
          </c:val>
          <c:smooth val="0"/>
          <c:extLst>
            <c:ext xmlns:c16="http://schemas.microsoft.com/office/drawing/2014/chart" uri="{C3380CC4-5D6E-409C-BE32-E72D297353CC}">
              <c16:uniqueId val="{00000001-AA21-4526-81F1-A43F0C845B1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56.6</c:v>
                </c:pt>
                <c:pt idx="1">
                  <c:v>56.2</c:v>
                </c:pt>
                <c:pt idx="2">
                  <c:v>53.7</c:v>
                </c:pt>
                <c:pt idx="3">
                  <c:v>47.2</c:v>
                </c:pt>
                <c:pt idx="4">
                  <c:v>42.3</c:v>
                </c:pt>
              </c:numCache>
            </c:numRef>
          </c:val>
          <c:extLst>
            <c:ext xmlns:c16="http://schemas.microsoft.com/office/drawing/2014/chart" uri="{C3380CC4-5D6E-409C-BE32-E72D297353CC}">
              <c16:uniqueId val="{00000000-6CDE-4244-92CC-AE191A537E1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30.2</c:v>
                </c:pt>
                <c:pt idx="4">
                  <c:v>33.9</c:v>
                </c:pt>
              </c:numCache>
            </c:numRef>
          </c:val>
          <c:smooth val="0"/>
          <c:extLst>
            <c:ext xmlns:c16="http://schemas.microsoft.com/office/drawing/2014/chart" uri="{C3380CC4-5D6E-409C-BE32-E72D297353CC}">
              <c16:uniqueId val="{00000001-6CDE-4244-92CC-AE191A537E1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14668</c:v>
                </c:pt>
                <c:pt idx="1">
                  <c:v>14460</c:v>
                </c:pt>
                <c:pt idx="2">
                  <c:v>19102</c:v>
                </c:pt>
                <c:pt idx="3">
                  <c:v>15044</c:v>
                </c:pt>
                <c:pt idx="4">
                  <c:v>7994</c:v>
                </c:pt>
              </c:numCache>
            </c:numRef>
          </c:val>
          <c:extLst>
            <c:ext xmlns:c16="http://schemas.microsoft.com/office/drawing/2014/chart" uri="{C3380CC4-5D6E-409C-BE32-E72D297353CC}">
              <c16:uniqueId val="{00000000-DC0B-4DD2-9659-F68F0E56CA3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8076</c:v>
                </c:pt>
                <c:pt idx="4">
                  <c:v>8265</c:v>
                </c:pt>
              </c:numCache>
            </c:numRef>
          </c:val>
          <c:smooth val="0"/>
          <c:extLst>
            <c:ext xmlns:c16="http://schemas.microsoft.com/office/drawing/2014/chart" uri="{C3380CC4-5D6E-409C-BE32-E72D297353CC}">
              <c16:uniqueId val="{00000001-DC0B-4DD2-9659-F68F0E56CA3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V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三重県伊賀市　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13159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558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111</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214.3</v>
      </c>
      <c r="V31" s="118"/>
      <c r="W31" s="118"/>
      <c r="X31" s="118"/>
      <c r="Y31" s="118"/>
      <c r="Z31" s="118"/>
      <c r="AA31" s="118"/>
      <c r="AB31" s="118"/>
      <c r="AC31" s="118"/>
      <c r="AD31" s="118"/>
      <c r="AE31" s="118"/>
      <c r="AF31" s="118"/>
      <c r="AG31" s="118"/>
      <c r="AH31" s="118"/>
      <c r="AI31" s="118"/>
      <c r="AJ31" s="118"/>
      <c r="AK31" s="118"/>
      <c r="AL31" s="118"/>
      <c r="AM31" s="118"/>
      <c r="AN31" s="118">
        <f>データ!Z7</f>
        <v>210.3</v>
      </c>
      <c r="AO31" s="118"/>
      <c r="AP31" s="118"/>
      <c r="AQ31" s="118"/>
      <c r="AR31" s="118"/>
      <c r="AS31" s="118"/>
      <c r="AT31" s="118"/>
      <c r="AU31" s="118"/>
      <c r="AV31" s="118"/>
      <c r="AW31" s="118"/>
      <c r="AX31" s="118"/>
      <c r="AY31" s="118"/>
      <c r="AZ31" s="118"/>
      <c r="BA31" s="118"/>
      <c r="BB31" s="118"/>
      <c r="BC31" s="118"/>
      <c r="BD31" s="118"/>
      <c r="BE31" s="118"/>
      <c r="BF31" s="118"/>
      <c r="BG31" s="118">
        <f>データ!AA7</f>
        <v>204.5</v>
      </c>
      <c r="BH31" s="118"/>
      <c r="BI31" s="118"/>
      <c r="BJ31" s="118"/>
      <c r="BK31" s="118"/>
      <c r="BL31" s="118"/>
      <c r="BM31" s="118"/>
      <c r="BN31" s="118"/>
      <c r="BO31" s="118"/>
      <c r="BP31" s="118"/>
      <c r="BQ31" s="118"/>
      <c r="BR31" s="118"/>
      <c r="BS31" s="118"/>
      <c r="BT31" s="118"/>
      <c r="BU31" s="118"/>
      <c r="BV31" s="118"/>
      <c r="BW31" s="118"/>
      <c r="BX31" s="118"/>
      <c r="BY31" s="118"/>
      <c r="BZ31" s="118">
        <f>データ!AB7</f>
        <v>176.6</v>
      </c>
      <c r="CA31" s="118"/>
      <c r="CB31" s="118"/>
      <c r="CC31" s="118"/>
      <c r="CD31" s="118"/>
      <c r="CE31" s="118"/>
      <c r="CF31" s="118"/>
      <c r="CG31" s="118"/>
      <c r="CH31" s="118"/>
      <c r="CI31" s="118"/>
      <c r="CJ31" s="118"/>
      <c r="CK31" s="118"/>
      <c r="CL31" s="118"/>
      <c r="CM31" s="118"/>
      <c r="CN31" s="118"/>
      <c r="CO31" s="118"/>
      <c r="CP31" s="118"/>
      <c r="CQ31" s="118"/>
      <c r="CR31" s="118"/>
      <c r="CS31" s="118">
        <f>データ!AC7</f>
        <v>128.6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43.7</v>
      </c>
      <c r="JD31" s="120"/>
      <c r="JE31" s="120"/>
      <c r="JF31" s="120"/>
      <c r="JG31" s="120"/>
      <c r="JH31" s="120"/>
      <c r="JI31" s="120"/>
      <c r="JJ31" s="120"/>
      <c r="JK31" s="120"/>
      <c r="JL31" s="120"/>
      <c r="JM31" s="120"/>
      <c r="JN31" s="120"/>
      <c r="JO31" s="120"/>
      <c r="JP31" s="120"/>
      <c r="JQ31" s="120"/>
      <c r="JR31" s="120"/>
      <c r="JS31" s="120"/>
      <c r="JT31" s="120"/>
      <c r="JU31" s="121"/>
      <c r="JV31" s="119">
        <f>データ!DL7</f>
        <v>45.9</v>
      </c>
      <c r="JW31" s="120"/>
      <c r="JX31" s="120"/>
      <c r="JY31" s="120"/>
      <c r="JZ31" s="120"/>
      <c r="KA31" s="120"/>
      <c r="KB31" s="120"/>
      <c r="KC31" s="120"/>
      <c r="KD31" s="120"/>
      <c r="KE31" s="120"/>
      <c r="KF31" s="120"/>
      <c r="KG31" s="120"/>
      <c r="KH31" s="120"/>
      <c r="KI31" s="120"/>
      <c r="KJ31" s="120"/>
      <c r="KK31" s="120"/>
      <c r="KL31" s="120"/>
      <c r="KM31" s="120"/>
      <c r="KN31" s="121"/>
      <c r="KO31" s="119">
        <f>データ!DM7</f>
        <v>51.7</v>
      </c>
      <c r="KP31" s="120"/>
      <c r="KQ31" s="120"/>
      <c r="KR31" s="120"/>
      <c r="KS31" s="120"/>
      <c r="KT31" s="120"/>
      <c r="KU31" s="120"/>
      <c r="KV31" s="120"/>
      <c r="KW31" s="120"/>
      <c r="KX31" s="120"/>
      <c r="KY31" s="120"/>
      <c r="KZ31" s="120"/>
      <c r="LA31" s="120"/>
      <c r="LB31" s="120"/>
      <c r="LC31" s="120"/>
      <c r="LD31" s="120"/>
      <c r="LE31" s="120"/>
      <c r="LF31" s="120"/>
      <c r="LG31" s="121"/>
      <c r="LH31" s="119">
        <f>データ!DN7</f>
        <v>36.200000000000003</v>
      </c>
      <c r="LI31" s="120"/>
      <c r="LJ31" s="120"/>
      <c r="LK31" s="120"/>
      <c r="LL31" s="120"/>
      <c r="LM31" s="120"/>
      <c r="LN31" s="120"/>
      <c r="LO31" s="120"/>
      <c r="LP31" s="120"/>
      <c r="LQ31" s="120"/>
      <c r="LR31" s="120"/>
      <c r="LS31" s="120"/>
      <c r="LT31" s="120"/>
      <c r="LU31" s="120"/>
      <c r="LV31" s="120"/>
      <c r="LW31" s="120"/>
      <c r="LX31" s="120"/>
      <c r="LY31" s="120"/>
      <c r="LZ31" s="121"/>
      <c r="MA31" s="119">
        <f>データ!DO7</f>
        <v>37.5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56.6</v>
      </c>
      <c r="EM52" s="118"/>
      <c r="EN52" s="118"/>
      <c r="EO52" s="118"/>
      <c r="EP52" s="118"/>
      <c r="EQ52" s="118"/>
      <c r="ER52" s="118"/>
      <c r="ES52" s="118"/>
      <c r="ET52" s="118"/>
      <c r="EU52" s="118"/>
      <c r="EV52" s="118"/>
      <c r="EW52" s="118"/>
      <c r="EX52" s="118"/>
      <c r="EY52" s="118"/>
      <c r="EZ52" s="118"/>
      <c r="FA52" s="118"/>
      <c r="FB52" s="118"/>
      <c r="FC52" s="118"/>
      <c r="FD52" s="118"/>
      <c r="FE52" s="118">
        <f>データ!BG7</f>
        <v>56.2</v>
      </c>
      <c r="FF52" s="118"/>
      <c r="FG52" s="118"/>
      <c r="FH52" s="118"/>
      <c r="FI52" s="118"/>
      <c r="FJ52" s="118"/>
      <c r="FK52" s="118"/>
      <c r="FL52" s="118"/>
      <c r="FM52" s="118"/>
      <c r="FN52" s="118"/>
      <c r="FO52" s="118"/>
      <c r="FP52" s="118"/>
      <c r="FQ52" s="118"/>
      <c r="FR52" s="118"/>
      <c r="FS52" s="118"/>
      <c r="FT52" s="118"/>
      <c r="FU52" s="118"/>
      <c r="FV52" s="118"/>
      <c r="FW52" s="118"/>
      <c r="FX52" s="118">
        <f>データ!BH7</f>
        <v>53.7</v>
      </c>
      <c r="FY52" s="118"/>
      <c r="FZ52" s="118"/>
      <c r="GA52" s="118"/>
      <c r="GB52" s="118"/>
      <c r="GC52" s="118"/>
      <c r="GD52" s="118"/>
      <c r="GE52" s="118"/>
      <c r="GF52" s="118"/>
      <c r="GG52" s="118"/>
      <c r="GH52" s="118"/>
      <c r="GI52" s="118"/>
      <c r="GJ52" s="118"/>
      <c r="GK52" s="118"/>
      <c r="GL52" s="118"/>
      <c r="GM52" s="118"/>
      <c r="GN52" s="118"/>
      <c r="GO52" s="118"/>
      <c r="GP52" s="118"/>
      <c r="GQ52" s="118">
        <f>データ!BI7</f>
        <v>47.2</v>
      </c>
      <c r="GR52" s="118"/>
      <c r="GS52" s="118"/>
      <c r="GT52" s="118"/>
      <c r="GU52" s="118"/>
      <c r="GV52" s="118"/>
      <c r="GW52" s="118"/>
      <c r="GX52" s="118"/>
      <c r="GY52" s="118"/>
      <c r="GZ52" s="118"/>
      <c r="HA52" s="118"/>
      <c r="HB52" s="118"/>
      <c r="HC52" s="118"/>
      <c r="HD52" s="118"/>
      <c r="HE52" s="118"/>
      <c r="HF52" s="118"/>
      <c r="HG52" s="118"/>
      <c r="HH52" s="118"/>
      <c r="HI52" s="118"/>
      <c r="HJ52" s="118">
        <f>データ!BJ7</f>
        <v>42.3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14668</v>
      </c>
      <c r="JD52" s="125"/>
      <c r="JE52" s="125"/>
      <c r="JF52" s="125"/>
      <c r="JG52" s="125"/>
      <c r="JH52" s="125"/>
      <c r="JI52" s="125"/>
      <c r="JJ52" s="125"/>
      <c r="JK52" s="125"/>
      <c r="JL52" s="125"/>
      <c r="JM52" s="125"/>
      <c r="JN52" s="125"/>
      <c r="JO52" s="125"/>
      <c r="JP52" s="125"/>
      <c r="JQ52" s="125"/>
      <c r="JR52" s="125"/>
      <c r="JS52" s="125"/>
      <c r="JT52" s="125"/>
      <c r="JU52" s="125"/>
      <c r="JV52" s="125">
        <f>データ!BR7</f>
        <v>14460</v>
      </c>
      <c r="JW52" s="125"/>
      <c r="JX52" s="125"/>
      <c r="JY52" s="125"/>
      <c r="JZ52" s="125"/>
      <c r="KA52" s="125"/>
      <c r="KB52" s="125"/>
      <c r="KC52" s="125"/>
      <c r="KD52" s="125"/>
      <c r="KE52" s="125"/>
      <c r="KF52" s="125"/>
      <c r="KG52" s="125"/>
      <c r="KH52" s="125"/>
      <c r="KI52" s="125"/>
      <c r="KJ52" s="125"/>
      <c r="KK52" s="125"/>
      <c r="KL52" s="125"/>
      <c r="KM52" s="125"/>
      <c r="KN52" s="125"/>
      <c r="KO52" s="125">
        <f>データ!BS7</f>
        <v>19102</v>
      </c>
      <c r="KP52" s="125"/>
      <c r="KQ52" s="125"/>
      <c r="KR52" s="125"/>
      <c r="KS52" s="125"/>
      <c r="KT52" s="125"/>
      <c r="KU52" s="125"/>
      <c r="KV52" s="125"/>
      <c r="KW52" s="125"/>
      <c r="KX52" s="125"/>
      <c r="KY52" s="125"/>
      <c r="KZ52" s="125"/>
      <c r="LA52" s="125"/>
      <c r="LB52" s="125"/>
      <c r="LC52" s="125"/>
      <c r="LD52" s="125"/>
      <c r="LE52" s="125"/>
      <c r="LF52" s="125"/>
      <c r="LG52" s="125"/>
      <c r="LH52" s="125">
        <f>データ!BT7</f>
        <v>15044</v>
      </c>
      <c r="LI52" s="125"/>
      <c r="LJ52" s="125"/>
      <c r="LK52" s="125"/>
      <c r="LL52" s="125"/>
      <c r="LM52" s="125"/>
      <c r="LN52" s="125"/>
      <c r="LO52" s="125"/>
      <c r="LP52" s="125"/>
      <c r="LQ52" s="125"/>
      <c r="LR52" s="125"/>
      <c r="LS52" s="125"/>
      <c r="LT52" s="125"/>
      <c r="LU52" s="125"/>
      <c r="LV52" s="125"/>
      <c r="LW52" s="125"/>
      <c r="LX52" s="125"/>
      <c r="LY52" s="125"/>
      <c r="LZ52" s="125"/>
      <c r="MA52" s="125">
        <f>データ!BU7</f>
        <v>7994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611022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1600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P1" workbookViewId="0">
      <selection activeCell="BT9" sqref="BT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93</v>
      </c>
      <c r="AO5" s="59" t="s">
        <v>94</v>
      </c>
      <c r="AP5" s="59" t="s">
        <v>95</v>
      </c>
      <c r="AQ5" s="59" t="s">
        <v>96</v>
      </c>
      <c r="AR5" s="59" t="s">
        <v>97</v>
      </c>
      <c r="AS5" s="59" t="s">
        <v>98</v>
      </c>
      <c r="AT5" s="59" t="s">
        <v>99</v>
      </c>
      <c r="AU5" s="59" t="s">
        <v>89</v>
      </c>
      <c r="AV5" s="59" t="s">
        <v>90</v>
      </c>
      <c r="AW5" s="59" t="s">
        <v>91</v>
      </c>
      <c r="AX5" s="59" t="s">
        <v>101</v>
      </c>
      <c r="AY5" s="59" t="s">
        <v>93</v>
      </c>
      <c r="AZ5" s="59" t="s">
        <v>94</v>
      </c>
      <c r="BA5" s="59" t="s">
        <v>95</v>
      </c>
      <c r="BB5" s="59" t="s">
        <v>96</v>
      </c>
      <c r="BC5" s="59" t="s">
        <v>97</v>
      </c>
      <c r="BD5" s="59" t="s">
        <v>98</v>
      </c>
      <c r="BE5" s="59" t="s">
        <v>99</v>
      </c>
      <c r="BF5" s="59" t="s">
        <v>89</v>
      </c>
      <c r="BG5" s="59" t="s">
        <v>90</v>
      </c>
      <c r="BH5" s="59" t="s">
        <v>91</v>
      </c>
      <c r="BI5" s="59" t="s">
        <v>101</v>
      </c>
      <c r="BJ5" s="59" t="s">
        <v>102</v>
      </c>
      <c r="BK5" s="59" t="s">
        <v>94</v>
      </c>
      <c r="BL5" s="59" t="s">
        <v>95</v>
      </c>
      <c r="BM5" s="59" t="s">
        <v>96</v>
      </c>
      <c r="BN5" s="59" t="s">
        <v>97</v>
      </c>
      <c r="BO5" s="59" t="s">
        <v>98</v>
      </c>
      <c r="BP5" s="59" t="s">
        <v>99</v>
      </c>
      <c r="BQ5" s="59" t="s">
        <v>89</v>
      </c>
      <c r="BR5" s="59" t="s">
        <v>90</v>
      </c>
      <c r="BS5" s="59" t="s">
        <v>91</v>
      </c>
      <c r="BT5" s="59" t="s">
        <v>101</v>
      </c>
      <c r="BU5" s="59" t="s">
        <v>93</v>
      </c>
      <c r="BV5" s="59" t="s">
        <v>94</v>
      </c>
      <c r="BW5" s="59" t="s">
        <v>95</v>
      </c>
      <c r="BX5" s="59" t="s">
        <v>96</v>
      </c>
      <c r="BY5" s="59" t="s">
        <v>97</v>
      </c>
      <c r="BZ5" s="59" t="s">
        <v>98</v>
      </c>
      <c r="CA5" s="59" t="s">
        <v>99</v>
      </c>
      <c r="CB5" s="59" t="s">
        <v>89</v>
      </c>
      <c r="CC5" s="59" t="s">
        <v>90</v>
      </c>
      <c r="CD5" s="59" t="s">
        <v>91</v>
      </c>
      <c r="CE5" s="59" t="s">
        <v>101</v>
      </c>
      <c r="CF5" s="59" t="s">
        <v>93</v>
      </c>
      <c r="CG5" s="59" t="s">
        <v>94</v>
      </c>
      <c r="CH5" s="59" t="s">
        <v>95</v>
      </c>
      <c r="CI5" s="59" t="s">
        <v>96</v>
      </c>
      <c r="CJ5" s="59" t="s">
        <v>97</v>
      </c>
      <c r="CK5" s="59" t="s">
        <v>98</v>
      </c>
      <c r="CL5" s="59" t="s">
        <v>99</v>
      </c>
      <c r="CM5" s="150"/>
      <c r="CN5" s="150"/>
      <c r="CO5" s="59" t="s">
        <v>89</v>
      </c>
      <c r="CP5" s="59" t="s">
        <v>90</v>
      </c>
      <c r="CQ5" s="59" t="s">
        <v>91</v>
      </c>
      <c r="CR5" s="59" t="s">
        <v>101</v>
      </c>
      <c r="CS5" s="59" t="s">
        <v>93</v>
      </c>
      <c r="CT5" s="59" t="s">
        <v>94</v>
      </c>
      <c r="CU5" s="59" t="s">
        <v>95</v>
      </c>
      <c r="CV5" s="59" t="s">
        <v>96</v>
      </c>
      <c r="CW5" s="59" t="s">
        <v>97</v>
      </c>
      <c r="CX5" s="59" t="s">
        <v>98</v>
      </c>
      <c r="CY5" s="59" t="s">
        <v>99</v>
      </c>
      <c r="CZ5" s="59" t="s">
        <v>89</v>
      </c>
      <c r="DA5" s="59" t="s">
        <v>90</v>
      </c>
      <c r="DB5" s="59" t="s">
        <v>91</v>
      </c>
      <c r="DC5" s="59" t="s">
        <v>101</v>
      </c>
      <c r="DD5" s="59" t="s">
        <v>93</v>
      </c>
      <c r="DE5" s="59" t="s">
        <v>94</v>
      </c>
      <c r="DF5" s="59" t="s">
        <v>95</v>
      </c>
      <c r="DG5" s="59" t="s">
        <v>96</v>
      </c>
      <c r="DH5" s="59" t="s">
        <v>97</v>
      </c>
      <c r="DI5" s="59" t="s">
        <v>98</v>
      </c>
      <c r="DJ5" s="59" t="s">
        <v>35</v>
      </c>
      <c r="DK5" s="59" t="s">
        <v>89</v>
      </c>
      <c r="DL5" s="59" t="s">
        <v>90</v>
      </c>
      <c r="DM5" s="59" t="s">
        <v>91</v>
      </c>
      <c r="DN5" s="59" t="s">
        <v>101</v>
      </c>
      <c r="DO5" s="59" t="s">
        <v>93</v>
      </c>
      <c r="DP5" s="59" t="s">
        <v>94</v>
      </c>
      <c r="DQ5" s="59" t="s">
        <v>95</v>
      </c>
      <c r="DR5" s="59" t="s">
        <v>96</v>
      </c>
      <c r="DS5" s="59" t="s">
        <v>97</v>
      </c>
      <c r="DT5" s="59" t="s">
        <v>98</v>
      </c>
      <c r="DU5" s="59" t="s">
        <v>99</v>
      </c>
    </row>
    <row r="6" spans="1:125" s="66" customFormat="1" x14ac:dyDescent="0.15">
      <c r="A6" s="49" t="s">
        <v>103</v>
      </c>
      <c r="B6" s="60">
        <f>B8</f>
        <v>2019</v>
      </c>
      <c r="C6" s="60">
        <f t="shared" ref="C6:X6" si="1">C8</f>
        <v>242161</v>
      </c>
      <c r="D6" s="60">
        <f t="shared" si="1"/>
        <v>47</v>
      </c>
      <c r="E6" s="60">
        <f t="shared" si="1"/>
        <v>14</v>
      </c>
      <c r="F6" s="60">
        <f t="shared" si="1"/>
        <v>0</v>
      </c>
      <c r="G6" s="60">
        <f t="shared" si="1"/>
        <v>1</v>
      </c>
      <c r="H6" s="60" t="str">
        <f>SUBSTITUTE(H8,"　","")</f>
        <v>三重県伊賀市</v>
      </c>
      <c r="I6" s="60" t="str">
        <f t="shared" si="1"/>
        <v>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46</v>
      </c>
      <c r="S6" s="62" t="str">
        <f t="shared" si="1"/>
        <v>駅</v>
      </c>
      <c r="T6" s="62" t="str">
        <f t="shared" si="1"/>
        <v>無</v>
      </c>
      <c r="U6" s="63">
        <f t="shared" si="1"/>
        <v>13159</v>
      </c>
      <c r="V6" s="63">
        <f t="shared" si="1"/>
        <v>558</v>
      </c>
      <c r="W6" s="63">
        <f t="shared" si="1"/>
        <v>111</v>
      </c>
      <c r="X6" s="62" t="str">
        <f t="shared" si="1"/>
        <v>導入なし</v>
      </c>
      <c r="Y6" s="64">
        <f>IF(Y8="-",NA(),Y8)</f>
        <v>214.3</v>
      </c>
      <c r="Z6" s="64">
        <f t="shared" ref="Z6:AH6" si="2">IF(Z8="-",NA(),Z8)</f>
        <v>210.3</v>
      </c>
      <c r="AA6" s="64">
        <f t="shared" si="2"/>
        <v>204.5</v>
      </c>
      <c r="AB6" s="64">
        <f t="shared" si="2"/>
        <v>176.6</v>
      </c>
      <c r="AC6" s="64">
        <f t="shared" si="2"/>
        <v>128.6</v>
      </c>
      <c r="AD6" s="64">
        <f t="shared" si="2"/>
        <v>443.6</v>
      </c>
      <c r="AE6" s="64">
        <f t="shared" si="2"/>
        <v>355.6</v>
      </c>
      <c r="AF6" s="64">
        <f t="shared" si="2"/>
        <v>358.6</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17</v>
      </c>
      <c r="BD6" s="65">
        <f t="shared" si="4"/>
        <v>15</v>
      </c>
      <c r="BE6" s="63" t="str">
        <f>IF(BE8="-","",IF(BE8="-","【-】","【"&amp;SUBSTITUTE(TEXT(BE8,"#,##0"),"-","△")&amp;"】"))</f>
        <v>【17】</v>
      </c>
      <c r="BF6" s="64">
        <f>IF(BF8="-",NA(),BF8)</f>
        <v>56.6</v>
      </c>
      <c r="BG6" s="64">
        <f t="shared" ref="BG6:BO6" si="5">IF(BG8="-",NA(),BG8)</f>
        <v>56.2</v>
      </c>
      <c r="BH6" s="64">
        <f t="shared" si="5"/>
        <v>53.7</v>
      </c>
      <c r="BI6" s="64">
        <f t="shared" si="5"/>
        <v>47.2</v>
      </c>
      <c r="BJ6" s="64">
        <f t="shared" si="5"/>
        <v>42.3</v>
      </c>
      <c r="BK6" s="64">
        <f t="shared" si="5"/>
        <v>33.4</v>
      </c>
      <c r="BL6" s="64">
        <f t="shared" si="5"/>
        <v>32.299999999999997</v>
      </c>
      <c r="BM6" s="64">
        <f t="shared" si="5"/>
        <v>22.3</v>
      </c>
      <c r="BN6" s="64">
        <f t="shared" si="5"/>
        <v>30.2</v>
      </c>
      <c r="BO6" s="64">
        <f t="shared" si="5"/>
        <v>33.9</v>
      </c>
      <c r="BP6" s="61" t="str">
        <f>IF(BP8="-","",IF(BP8="-","【-】","【"&amp;SUBSTITUTE(TEXT(BP8,"#,##0.0"),"-","△")&amp;"】"))</f>
        <v>【20.8】</v>
      </c>
      <c r="BQ6" s="65">
        <f>IF(BQ8="-",NA(),BQ8)</f>
        <v>14668</v>
      </c>
      <c r="BR6" s="65">
        <f t="shared" ref="BR6:BZ6" si="6">IF(BR8="-",NA(),BR8)</f>
        <v>14460</v>
      </c>
      <c r="BS6" s="65">
        <f t="shared" si="6"/>
        <v>19102</v>
      </c>
      <c r="BT6" s="65">
        <f t="shared" si="6"/>
        <v>15044</v>
      </c>
      <c r="BU6" s="65">
        <f t="shared" si="6"/>
        <v>7994</v>
      </c>
      <c r="BV6" s="65">
        <f t="shared" si="6"/>
        <v>9663</v>
      </c>
      <c r="BW6" s="65">
        <f t="shared" si="6"/>
        <v>9019</v>
      </c>
      <c r="BX6" s="65">
        <f t="shared" si="6"/>
        <v>8406</v>
      </c>
      <c r="BY6" s="65">
        <f t="shared" si="6"/>
        <v>8076</v>
      </c>
      <c r="BZ6" s="65">
        <f t="shared" si="6"/>
        <v>8265</v>
      </c>
      <c r="CA6" s="63" t="str">
        <f>IF(CA8="-","",IF(CA8="-","【-】","【"&amp;SUBSTITUTE(TEXT(CA8,"#,##0"),"-","△")&amp;"】"))</f>
        <v>【14,290】</v>
      </c>
      <c r="CB6" s="64"/>
      <c r="CC6" s="64"/>
      <c r="CD6" s="64"/>
      <c r="CE6" s="64"/>
      <c r="CF6" s="64"/>
      <c r="CG6" s="64"/>
      <c r="CH6" s="64"/>
      <c r="CI6" s="64"/>
      <c r="CJ6" s="64"/>
      <c r="CK6" s="64"/>
      <c r="CL6" s="61" t="s">
        <v>104</v>
      </c>
      <c r="CM6" s="63">
        <f t="shared" ref="CM6:CN6" si="7">CM8</f>
        <v>611022</v>
      </c>
      <c r="CN6" s="63">
        <f t="shared" si="7"/>
        <v>1600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83.1</v>
      </c>
      <c r="DI6" s="64">
        <f t="shared" si="8"/>
        <v>54.7</v>
      </c>
      <c r="DJ6" s="61" t="str">
        <f>IF(DJ8="-","",IF(DJ8="-","【-】","【"&amp;SUBSTITUTE(TEXT(DJ8,"#,##0.0"),"-","△")&amp;"】"))</f>
        <v>【425.4】</v>
      </c>
      <c r="DK6" s="64">
        <f>IF(DK8="-",NA(),DK8)</f>
        <v>43.7</v>
      </c>
      <c r="DL6" s="64">
        <f t="shared" ref="DL6:DT6" si="9">IF(DL8="-",NA(),DL8)</f>
        <v>45.9</v>
      </c>
      <c r="DM6" s="64">
        <f t="shared" si="9"/>
        <v>51.7</v>
      </c>
      <c r="DN6" s="64">
        <f t="shared" si="9"/>
        <v>36.200000000000003</v>
      </c>
      <c r="DO6" s="64">
        <f t="shared" si="9"/>
        <v>37.5</v>
      </c>
      <c r="DP6" s="64">
        <f t="shared" si="9"/>
        <v>154.1</v>
      </c>
      <c r="DQ6" s="64">
        <f t="shared" si="9"/>
        <v>151.6</v>
      </c>
      <c r="DR6" s="64">
        <f t="shared" si="9"/>
        <v>151.19999999999999</v>
      </c>
      <c r="DS6" s="64">
        <f t="shared" si="9"/>
        <v>275.5</v>
      </c>
      <c r="DT6" s="64">
        <f t="shared" si="9"/>
        <v>289.2</v>
      </c>
      <c r="DU6" s="61" t="str">
        <f>IF(DU8="-","",IF(DU8="-","【-】","【"&amp;SUBSTITUTE(TEXT(DU8,"#,##0.0"),"-","△")&amp;"】"))</f>
        <v>【205.9】</v>
      </c>
    </row>
    <row r="7" spans="1:125" s="66" customFormat="1" x14ac:dyDescent="0.15">
      <c r="A7" s="49" t="s">
        <v>105</v>
      </c>
      <c r="B7" s="60">
        <f t="shared" ref="B7:X7" si="10">B8</f>
        <v>2019</v>
      </c>
      <c r="C7" s="60">
        <f t="shared" si="10"/>
        <v>242161</v>
      </c>
      <c r="D7" s="60">
        <f t="shared" si="10"/>
        <v>47</v>
      </c>
      <c r="E7" s="60">
        <f t="shared" si="10"/>
        <v>14</v>
      </c>
      <c r="F7" s="60">
        <f t="shared" si="10"/>
        <v>0</v>
      </c>
      <c r="G7" s="60">
        <f t="shared" si="10"/>
        <v>1</v>
      </c>
      <c r="H7" s="60" t="str">
        <f t="shared" si="10"/>
        <v>三重県　伊賀市</v>
      </c>
      <c r="I7" s="60" t="str">
        <f t="shared" si="10"/>
        <v>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46</v>
      </c>
      <c r="S7" s="62" t="str">
        <f t="shared" si="10"/>
        <v>駅</v>
      </c>
      <c r="T7" s="62" t="str">
        <f t="shared" si="10"/>
        <v>無</v>
      </c>
      <c r="U7" s="63">
        <f t="shared" si="10"/>
        <v>13159</v>
      </c>
      <c r="V7" s="63">
        <f t="shared" si="10"/>
        <v>558</v>
      </c>
      <c r="W7" s="63">
        <f t="shared" si="10"/>
        <v>111</v>
      </c>
      <c r="X7" s="62" t="str">
        <f t="shared" si="10"/>
        <v>導入なし</v>
      </c>
      <c r="Y7" s="64">
        <f>Y8</f>
        <v>214.3</v>
      </c>
      <c r="Z7" s="64">
        <f t="shared" ref="Z7:AH7" si="11">Z8</f>
        <v>210.3</v>
      </c>
      <c r="AA7" s="64">
        <f t="shared" si="11"/>
        <v>204.5</v>
      </c>
      <c r="AB7" s="64">
        <f t="shared" si="11"/>
        <v>176.6</v>
      </c>
      <c r="AC7" s="64">
        <f t="shared" si="11"/>
        <v>128.6</v>
      </c>
      <c r="AD7" s="64">
        <f t="shared" si="11"/>
        <v>443.6</v>
      </c>
      <c r="AE7" s="64">
        <f t="shared" si="11"/>
        <v>355.6</v>
      </c>
      <c r="AF7" s="64">
        <f t="shared" si="11"/>
        <v>358.6</v>
      </c>
      <c r="AG7" s="64">
        <f t="shared" si="11"/>
        <v>378.1</v>
      </c>
      <c r="AH7" s="64">
        <f t="shared" si="11"/>
        <v>756.6</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3.8</v>
      </c>
      <c r="AS7" s="64">
        <f t="shared" si="12"/>
        <v>2</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17</v>
      </c>
      <c r="BD7" s="65">
        <f t="shared" si="13"/>
        <v>15</v>
      </c>
      <c r="BE7" s="63"/>
      <c r="BF7" s="64">
        <f>BF8</f>
        <v>56.6</v>
      </c>
      <c r="BG7" s="64">
        <f t="shared" ref="BG7:BO7" si="14">BG8</f>
        <v>56.2</v>
      </c>
      <c r="BH7" s="64">
        <f t="shared" si="14"/>
        <v>53.7</v>
      </c>
      <c r="BI7" s="64">
        <f t="shared" si="14"/>
        <v>47.2</v>
      </c>
      <c r="BJ7" s="64">
        <f t="shared" si="14"/>
        <v>42.3</v>
      </c>
      <c r="BK7" s="64">
        <f t="shared" si="14"/>
        <v>33.4</v>
      </c>
      <c r="BL7" s="64">
        <f t="shared" si="14"/>
        <v>32.299999999999997</v>
      </c>
      <c r="BM7" s="64">
        <f t="shared" si="14"/>
        <v>22.3</v>
      </c>
      <c r="BN7" s="64">
        <f t="shared" si="14"/>
        <v>30.2</v>
      </c>
      <c r="BO7" s="64">
        <f t="shared" si="14"/>
        <v>33.9</v>
      </c>
      <c r="BP7" s="61"/>
      <c r="BQ7" s="65">
        <f>BQ8</f>
        <v>14668</v>
      </c>
      <c r="BR7" s="65">
        <f t="shared" ref="BR7:BZ7" si="15">BR8</f>
        <v>14460</v>
      </c>
      <c r="BS7" s="65">
        <f t="shared" si="15"/>
        <v>19102</v>
      </c>
      <c r="BT7" s="65">
        <f t="shared" si="15"/>
        <v>15044</v>
      </c>
      <c r="BU7" s="65">
        <f t="shared" si="15"/>
        <v>7994</v>
      </c>
      <c r="BV7" s="65">
        <f t="shared" si="15"/>
        <v>9663</v>
      </c>
      <c r="BW7" s="65">
        <f t="shared" si="15"/>
        <v>9019</v>
      </c>
      <c r="BX7" s="65">
        <f t="shared" si="15"/>
        <v>8406</v>
      </c>
      <c r="BY7" s="65">
        <f t="shared" si="15"/>
        <v>8076</v>
      </c>
      <c r="BZ7" s="65">
        <f t="shared" si="15"/>
        <v>8265</v>
      </c>
      <c r="CA7" s="63"/>
      <c r="CB7" s="64" t="s">
        <v>106</v>
      </c>
      <c r="CC7" s="64" t="s">
        <v>106</v>
      </c>
      <c r="CD7" s="64" t="s">
        <v>106</v>
      </c>
      <c r="CE7" s="64" t="s">
        <v>106</v>
      </c>
      <c r="CF7" s="64" t="s">
        <v>106</v>
      </c>
      <c r="CG7" s="64" t="s">
        <v>106</v>
      </c>
      <c r="CH7" s="64" t="s">
        <v>106</v>
      </c>
      <c r="CI7" s="64" t="s">
        <v>106</v>
      </c>
      <c r="CJ7" s="64" t="s">
        <v>106</v>
      </c>
      <c r="CK7" s="64" t="s">
        <v>104</v>
      </c>
      <c r="CL7" s="61"/>
      <c r="CM7" s="63">
        <f>CM8</f>
        <v>611022</v>
      </c>
      <c r="CN7" s="63">
        <f>CN8</f>
        <v>1600</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83.1</v>
      </c>
      <c r="DI7" s="64">
        <f t="shared" si="16"/>
        <v>54.7</v>
      </c>
      <c r="DJ7" s="61"/>
      <c r="DK7" s="64">
        <f>DK8</f>
        <v>43.7</v>
      </c>
      <c r="DL7" s="64">
        <f t="shared" ref="DL7:DT7" si="17">DL8</f>
        <v>45.9</v>
      </c>
      <c r="DM7" s="64">
        <f t="shared" si="17"/>
        <v>51.7</v>
      </c>
      <c r="DN7" s="64">
        <f t="shared" si="17"/>
        <v>36.200000000000003</v>
      </c>
      <c r="DO7" s="64">
        <f t="shared" si="17"/>
        <v>37.5</v>
      </c>
      <c r="DP7" s="64">
        <f t="shared" si="17"/>
        <v>154.1</v>
      </c>
      <c r="DQ7" s="64">
        <f t="shared" si="17"/>
        <v>151.6</v>
      </c>
      <c r="DR7" s="64">
        <f t="shared" si="17"/>
        <v>151.19999999999999</v>
      </c>
      <c r="DS7" s="64">
        <f t="shared" si="17"/>
        <v>275.5</v>
      </c>
      <c r="DT7" s="64">
        <f t="shared" si="17"/>
        <v>289.2</v>
      </c>
      <c r="DU7" s="61"/>
    </row>
    <row r="8" spans="1:125" s="66" customFormat="1" x14ac:dyDescent="0.15">
      <c r="A8" s="49"/>
      <c r="B8" s="67">
        <v>2019</v>
      </c>
      <c r="C8" s="67">
        <v>242161</v>
      </c>
      <c r="D8" s="67">
        <v>47</v>
      </c>
      <c r="E8" s="67">
        <v>14</v>
      </c>
      <c r="F8" s="67">
        <v>0</v>
      </c>
      <c r="G8" s="67">
        <v>1</v>
      </c>
      <c r="H8" s="67" t="s">
        <v>107</v>
      </c>
      <c r="I8" s="67" t="s">
        <v>108</v>
      </c>
      <c r="J8" s="67" t="s">
        <v>109</v>
      </c>
      <c r="K8" s="67" t="s">
        <v>110</v>
      </c>
      <c r="L8" s="67" t="s">
        <v>111</v>
      </c>
      <c r="M8" s="67" t="s">
        <v>112</v>
      </c>
      <c r="N8" s="67" t="s">
        <v>113</v>
      </c>
      <c r="O8" s="68" t="s">
        <v>114</v>
      </c>
      <c r="P8" s="69" t="s">
        <v>115</v>
      </c>
      <c r="Q8" s="69" t="s">
        <v>116</v>
      </c>
      <c r="R8" s="70">
        <v>46</v>
      </c>
      <c r="S8" s="69" t="s">
        <v>117</v>
      </c>
      <c r="T8" s="69" t="s">
        <v>118</v>
      </c>
      <c r="U8" s="70">
        <v>13159</v>
      </c>
      <c r="V8" s="70">
        <v>558</v>
      </c>
      <c r="W8" s="70">
        <v>111</v>
      </c>
      <c r="X8" s="69" t="s">
        <v>119</v>
      </c>
      <c r="Y8" s="71">
        <v>214.3</v>
      </c>
      <c r="Z8" s="71">
        <v>210.3</v>
      </c>
      <c r="AA8" s="71">
        <v>204.5</v>
      </c>
      <c r="AB8" s="71">
        <v>176.6</v>
      </c>
      <c r="AC8" s="71">
        <v>128.6</v>
      </c>
      <c r="AD8" s="71">
        <v>443.6</v>
      </c>
      <c r="AE8" s="71">
        <v>355.6</v>
      </c>
      <c r="AF8" s="71">
        <v>358.6</v>
      </c>
      <c r="AG8" s="71">
        <v>378.1</v>
      </c>
      <c r="AH8" s="71">
        <v>756.6</v>
      </c>
      <c r="AI8" s="68">
        <v>619.1</v>
      </c>
      <c r="AJ8" s="71">
        <v>0</v>
      </c>
      <c r="AK8" s="71">
        <v>0</v>
      </c>
      <c r="AL8" s="71">
        <v>0</v>
      </c>
      <c r="AM8" s="71">
        <v>0</v>
      </c>
      <c r="AN8" s="71">
        <v>0</v>
      </c>
      <c r="AO8" s="71">
        <v>2.2999999999999998</v>
      </c>
      <c r="AP8" s="71">
        <v>2.7</v>
      </c>
      <c r="AQ8" s="71">
        <v>2.2999999999999998</v>
      </c>
      <c r="AR8" s="71">
        <v>3.8</v>
      </c>
      <c r="AS8" s="71">
        <v>2</v>
      </c>
      <c r="AT8" s="68">
        <v>2.2999999999999998</v>
      </c>
      <c r="AU8" s="72">
        <v>0</v>
      </c>
      <c r="AV8" s="72">
        <v>0</v>
      </c>
      <c r="AW8" s="72">
        <v>0</v>
      </c>
      <c r="AX8" s="72">
        <v>0</v>
      </c>
      <c r="AY8" s="72">
        <v>0</v>
      </c>
      <c r="AZ8" s="72">
        <v>48</v>
      </c>
      <c r="BA8" s="72">
        <v>54</v>
      </c>
      <c r="BB8" s="72">
        <v>33</v>
      </c>
      <c r="BC8" s="72">
        <v>17</v>
      </c>
      <c r="BD8" s="72">
        <v>15</v>
      </c>
      <c r="BE8" s="72">
        <v>17</v>
      </c>
      <c r="BF8" s="71">
        <v>56.6</v>
      </c>
      <c r="BG8" s="71">
        <v>56.2</v>
      </c>
      <c r="BH8" s="71">
        <v>53.7</v>
      </c>
      <c r="BI8" s="71">
        <v>47.2</v>
      </c>
      <c r="BJ8" s="71">
        <v>42.3</v>
      </c>
      <c r="BK8" s="71">
        <v>33.4</v>
      </c>
      <c r="BL8" s="71">
        <v>32.299999999999997</v>
      </c>
      <c r="BM8" s="71">
        <v>22.3</v>
      </c>
      <c r="BN8" s="71">
        <v>30.2</v>
      </c>
      <c r="BO8" s="71">
        <v>33.9</v>
      </c>
      <c r="BP8" s="68">
        <v>20.8</v>
      </c>
      <c r="BQ8" s="72">
        <v>14668</v>
      </c>
      <c r="BR8" s="72">
        <v>14460</v>
      </c>
      <c r="BS8" s="72">
        <v>19102</v>
      </c>
      <c r="BT8" s="73">
        <v>15044</v>
      </c>
      <c r="BU8" s="73">
        <v>7994</v>
      </c>
      <c r="BV8" s="72">
        <v>9663</v>
      </c>
      <c r="BW8" s="72">
        <v>9019</v>
      </c>
      <c r="BX8" s="72">
        <v>8406</v>
      </c>
      <c r="BY8" s="72">
        <v>8076</v>
      </c>
      <c r="BZ8" s="72">
        <v>8265</v>
      </c>
      <c r="CA8" s="70">
        <v>14290</v>
      </c>
      <c r="CB8" s="71" t="s">
        <v>111</v>
      </c>
      <c r="CC8" s="71" t="s">
        <v>111</v>
      </c>
      <c r="CD8" s="71" t="s">
        <v>111</v>
      </c>
      <c r="CE8" s="71" t="s">
        <v>111</v>
      </c>
      <c r="CF8" s="71" t="s">
        <v>111</v>
      </c>
      <c r="CG8" s="71" t="s">
        <v>111</v>
      </c>
      <c r="CH8" s="71" t="s">
        <v>111</v>
      </c>
      <c r="CI8" s="71" t="s">
        <v>111</v>
      </c>
      <c r="CJ8" s="71" t="s">
        <v>111</v>
      </c>
      <c r="CK8" s="71" t="s">
        <v>111</v>
      </c>
      <c r="CL8" s="68" t="s">
        <v>111</v>
      </c>
      <c r="CM8" s="70">
        <v>611022</v>
      </c>
      <c r="CN8" s="70">
        <v>1600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85.4</v>
      </c>
      <c r="DF8" s="71">
        <v>69.900000000000006</v>
      </c>
      <c r="DG8" s="71">
        <v>59.6</v>
      </c>
      <c r="DH8" s="71">
        <v>83.1</v>
      </c>
      <c r="DI8" s="71">
        <v>54.7</v>
      </c>
      <c r="DJ8" s="68">
        <v>425.4</v>
      </c>
      <c r="DK8" s="71">
        <v>43.7</v>
      </c>
      <c r="DL8" s="71">
        <v>45.9</v>
      </c>
      <c r="DM8" s="71">
        <v>51.7</v>
      </c>
      <c r="DN8" s="71">
        <v>36.200000000000003</v>
      </c>
      <c r="DO8" s="71">
        <v>37.5</v>
      </c>
      <c r="DP8" s="71">
        <v>154.1</v>
      </c>
      <c r="DQ8" s="71">
        <v>151.6</v>
      </c>
      <c r="DR8" s="71">
        <v>151.19999999999999</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dcterms:created xsi:type="dcterms:W3CDTF">2020-12-04T03:33:05Z</dcterms:created>
  <dcterms:modified xsi:type="dcterms:W3CDTF">2021-02-04T05:47:28Z</dcterms:modified>
  <cp:category/>
</cp:coreProperties>
</file>