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043\Desktop\【経営比較分析表】2019_242080_47_140_003\"/>
    </mc:Choice>
  </mc:AlternateContent>
  <xr:revisionPtr revIDLastSave="0" documentId="13_ncr:1_{04342281-04DF-404E-A1B0-680EC8E85C53}" xr6:coauthVersionLast="36" xr6:coauthVersionMax="36" xr10:uidLastSave="{00000000-0000-0000-0000-000000000000}"/>
  <workbookProtection workbookAlgorithmName="SHA-512" workbookHashValue="kmgap34LcQFoAPwZLnsHkswdg0uDwRoGJE3071cVCEwOCR6AGAfaZJfScvM5eVycy04vDTlnMN/hClhIJYii5A==" workbookSaltValue="qIgo0l1eNvrF5Ifce4g0H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BG51" i="4"/>
  <c r="BG30" i="4"/>
  <c r="AV76" i="4"/>
  <c r="KO51" i="4"/>
  <c r="FX30" i="4"/>
  <c r="LE76" i="4"/>
  <c r="FX51" i="4"/>
  <c r="KO30" i="4"/>
  <c r="HP76" i="4"/>
  <c r="KP76" i="4"/>
  <c r="HA76" i="4"/>
  <c r="AN51" i="4"/>
  <c r="FE30" i="4"/>
  <c r="AN30" i="4"/>
  <c r="AG76" i="4"/>
  <c r="JV51" i="4"/>
  <c r="FE51" i="4"/>
  <c r="JV30"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<sst xmlns="http://schemas.openxmlformats.org/spreadsheetml/2006/main" count="278" uniqueCount="137">
  <si>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</si>
  <si>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</si>
  <si>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</si>
  <si>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</si>
  <si>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</si>
  <si>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</si>
  <si>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</si>
  <si>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</si>
  <si>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</si>
  <si>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</si>
  <si>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</si>
  <si>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</si>
  <si>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</si>
  <si>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</si>
  <si>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</si>
  <si>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</si>
  <si>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</si>
  <si>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</si>
  <si>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</si>
  <si>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</si>
  <si>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</si>
  <si>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</si>
  <si>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</si>
  <si>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</si>
  <si>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</si>
  <si>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</si>
  <si>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</si>
  <si>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</si>
  <si>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</si>
  <si>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</si>
  <si>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</si>
  <si>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</si>
  <si>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</si>
  <si>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</si>
  <si>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</si>
  <si>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</si>
  <si>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</si>
  <si>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</si>
  <si>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</si>
  <si>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</si>
  <si>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</si>
  <si>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</si>
  <si>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</si>
  <si>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</si>
  <si>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</si>
  <si>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</si>
  <si>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</si>
  <si>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</si>
  <si>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</si>
  <si>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</si>
  <si>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</si>
  <si>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</si>
  <si>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</si>
  <si>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</si>
  <si>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</si>
  <si>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</si>
  <si>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</si>
  <si>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</si>
  <si>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</si>
  <si>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</si>
  <si>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</si>
  <si>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</si>
  <si>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</si>
  <si>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</si>
  <si>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</si>
  <si>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</si>
  <si>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</si>
  <si>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</si>
  <si>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</si>
  <si>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</si>
  <si>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</si>
  <si>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</si>
  <si>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</si>
  <si>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</si>
  <si>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</si>
  <si>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</si>
  <si>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</si>
  <si>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</si>
  <si>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</si>
  <si>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</si>
  <si>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</si>
  <si>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</si>
  <si>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</si>
  <si>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</si>
  <si>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</si>
  <si>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</si>
  <si>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</si>
  <si>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</si>
  <si>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</si>
  <si>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</si>
  <si>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</si>
  <si>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</si>
  <si>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</si>
  <si>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</si>
  <si>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</si>
  <si>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</si>
  <si>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</si>
  <si>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</si>
  <si>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</si>
  <si>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</si>
  <si>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</si>
  <si>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</si>
  <si>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</si>
  <si>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</si>
  <si>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</si>
  <si>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</si>
  <si>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当該値(N-3)</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</si>
  <si>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</si>
  <si>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</si>
  <si>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</si>
  <si>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</si>
  <si>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</si>
  <si>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</si>
  <si>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</si>
  <si>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</si>
  <si>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名張市</t>
  </si>
  <si>
    <t>市営桔梗が丘駅南駐車場</t>
  </si>
  <si>
    <t>法非適用</t>
  </si>
  <si>
    <t>駐車場整備事業</t>
  </si>
  <si>
    <t>-</t>
  </si>
  <si>
    <t>Ａ３Ｂ１</t>
  </si>
  <si>
    <t>非設置</t>
  </si>
  <si>
    <t>該当数値なし</t>
  </si>
  <si>
    <t>その他駐車場</t>
  </si>
  <si>
    <t>広場式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</si>
  <si>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</si>
  <si>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</si>
  <si>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</si>
  <si>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</si>
  <si>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</si>
  <si>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</si>
  <si>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</si>
  <si>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</si>
  <si>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平成5年に供用開始した機器を使い続けているため、老朽化が激しく、故障時の部品対応も中古部品のみとなっているため、代替え部品がない場合は車室自体を閉鎖するなど苦しい経営が続いている。</t>
    <rPh sb="0" eb="5">
      <t>トウガイチュウシャジョウ</t>
    </rPh>
    <rPh sb="7" eb="9">
      <t>ヘイセイ</t>
    </rPh>
    <rPh sb="10" eb="11">
      <t>ネン</t>
    </rPh>
    <rPh sb="12" eb="16">
      <t>キョウヨウカイシ</t>
    </rPh>
    <rPh sb="18" eb="20">
      <t>キキ</t>
    </rPh>
    <rPh sb="21" eb="22">
      <t>ツカ</t>
    </rPh>
    <rPh sb="23" eb="24">
      <t>ツヅ</t>
    </rPh>
    <rPh sb="31" eb="34">
      <t>ロウキュウカ</t>
    </rPh>
    <rPh sb="35" eb="36">
      <t>ハゲ</t>
    </rPh>
    <rPh sb="39" eb="42">
      <t>コショウジ</t>
    </rPh>
    <rPh sb="43" eb="47">
      <t>ブヒンタイオウ</t>
    </rPh>
    <rPh sb="48" eb="50">
      <t>チュウコ</t>
    </rPh>
    <rPh sb="50" eb="52">
      <t>ブヒン</t>
    </rPh>
    <rPh sb="63" eb="65">
      <t>ダイガ</t>
    </rPh>
    <rPh sb="66" eb="68">
      <t>ブヒン</t>
    </rPh>
    <rPh sb="71" eb="73">
      <t>バアイ</t>
    </rPh>
    <rPh sb="74" eb="76">
      <t>シャシツ</t>
    </rPh>
    <rPh sb="76" eb="78">
      <t>ジタイ</t>
    </rPh>
    <rPh sb="79" eb="81">
      <t>ヘイサ</t>
    </rPh>
    <rPh sb="85" eb="86">
      <t>クル</t>
    </rPh>
    <rPh sb="88" eb="90">
      <t>ケイエイ</t>
    </rPh>
    <rPh sb="91" eb="92">
      <t>ツヅ</t>
    </rPh>
    <phoneticPr fontId="5"/>
  </si>
  <si>
    <t>赤字収益が続いており、施設の老朽化も激しいことから、施設改修を検討している。</t>
    <rPh sb="0" eb="4">
      <t>アカジシュウエキ</t>
    </rPh>
    <rPh sb="5" eb="6">
      <t>ツヅ</t>
    </rPh>
    <rPh sb="11" eb="13">
      <t>シセツ</t>
    </rPh>
    <rPh sb="14" eb="17">
      <t>ロウキュウカ</t>
    </rPh>
    <rPh sb="18" eb="19">
      <t>ハゲ</t>
    </rPh>
    <rPh sb="26" eb="30">
      <t>シセツカイシュウ</t>
    </rPh>
    <rPh sb="31" eb="33">
      <t>ケントウ</t>
    </rPh>
    <phoneticPr fontId="5"/>
  </si>
  <si>
    <t>当該駐車場の大半は30分以内の無料駐車であることから、駅構内等の路上駐車対策として大きな役割を担っている。</t>
    <rPh sb="0" eb="5">
      <t>トウガイチュウシャジョウ</t>
    </rPh>
    <rPh sb="6" eb="8">
      <t>タイハン</t>
    </rPh>
    <rPh sb="11" eb="12">
      <t>プン</t>
    </rPh>
    <rPh sb="12" eb="14">
      <t>イナイ</t>
    </rPh>
    <rPh sb="15" eb="19">
      <t>ムリョウチュウシャ</t>
    </rPh>
    <rPh sb="27" eb="31">
      <t>エキコウナイトウ</t>
    </rPh>
    <rPh sb="32" eb="34">
      <t>ロジョウ</t>
    </rPh>
    <rPh sb="34" eb="36">
      <t>チュウシャ</t>
    </rPh>
    <rPh sb="36" eb="38">
      <t>タイサク</t>
    </rPh>
    <rPh sb="41" eb="42">
      <t>オオ</t>
    </rPh>
    <rPh sb="44" eb="46">
      <t>ヤクワリ</t>
    </rPh>
    <rPh sb="47" eb="48">
      <t>ニナ</t>
    </rPh>
    <phoneticPr fontId="5"/>
  </si>
  <si>
    <t>駐車場の利用形態は30分以内の無料駐車であることから、駅周辺等の路上駐車対策として一定の役割を果たしているものの赤字経営が続いており機械の老朽化も激しいことから、駐車場の必要性や運営形態の見直し等を検討している。</t>
    <rPh sb="0" eb="3">
      <t>チュウシャジョウ</t>
    </rPh>
    <rPh sb="4" eb="8">
      <t>リヨウケイタイ</t>
    </rPh>
    <rPh sb="11" eb="12">
      <t>プン</t>
    </rPh>
    <rPh sb="12" eb="14">
      <t>イナイ</t>
    </rPh>
    <rPh sb="15" eb="19">
      <t>ムリョウチュウシャ</t>
    </rPh>
    <rPh sb="27" eb="30">
      <t>エキシュウヘン</t>
    </rPh>
    <rPh sb="30" eb="31">
      <t>トウ</t>
    </rPh>
    <rPh sb="32" eb="36">
      <t>ロジョウチュウシャ</t>
    </rPh>
    <rPh sb="36" eb="38">
      <t>タイサク</t>
    </rPh>
    <rPh sb="41" eb="43">
      <t>イッテイ</t>
    </rPh>
    <rPh sb="44" eb="46">
      <t>ヤクワリ</t>
    </rPh>
    <rPh sb="47" eb="48">
      <t>ハ</t>
    </rPh>
    <rPh sb="56" eb="58">
      <t>アカジ</t>
    </rPh>
    <rPh sb="58" eb="60">
      <t>ケイエイ</t>
    </rPh>
    <rPh sb="61" eb="62">
      <t>ツヅ</t>
    </rPh>
    <rPh sb="66" eb="68">
      <t>キカイ</t>
    </rPh>
    <rPh sb="69" eb="72">
      <t>ロウキュウカ</t>
    </rPh>
    <rPh sb="73" eb="74">
      <t>ハゲ</t>
    </rPh>
    <rPh sb="81" eb="84">
      <t>チュウシャジョウ</t>
    </rPh>
    <rPh sb="85" eb="88">
      <t>ヒツヨウセイ</t>
    </rPh>
    <rPh sb="89" eb="93">
      <t>ウンエイケイタイ</t>
    </rPh>
    <rPh sb="94" eb="96">
      <t>ミナオ</t>
    </rPh>
    <rPh sb="97" eb="98">
      <t>トウ</t>
    </rPh>
    <rPh sb="99" eb="10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</si>
</sst>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28.4</c:v>
                </c:pt>
                <c:pt idx="1">
                  <c:v>23</c:v>
                </c:pt>
                <c:pt idx="2">
                  <c:v>18.5</c:v>
                </c:pt>
                <c:pt idx="3">
                  <c:v>17.399999999999999</c:v>
                </c:pt>
                <c:pt idx="4">
                  <c:v>22.6</c:v>
                </c:pt>
              </c:numCache>
            </c:numRef>
          </c:val>
          <c:extLst>
            <c:ext xmlns:c16="http://schemas.microsoft.com/office/drawing/2014/chart" uri="{C3380CC4-5D6E-409C-BE32-E72D297353CC}">
              <c16:uniqueId val="{00000000-7073-427F-BE3C-1104F78283C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073-427F-BE3C-1104F78283C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04-4AB7-93BE-C4E0EEE10A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6804-4AB7-93BE-C4E0EEE10A7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39A-410B-8D99-E951B55119E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39A-410B-8D99-E951B55119E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E62-4136-BBA6-9AB5D6CF60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62-4136-BBA6-9AB5D6CF60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93-42EC-B1F0-218D7CB824D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D93-42EC-B1F0-218D7CB824D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6A3-4D66-B0B6-13DBED8308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6A3-4D66-B0B6-13DBED8308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16.7</c:v>
                </c:pt>
                <c:pt idx="1">
                  <c:v>16.7</c:v>
                </c:pt>
                <c:pt idx="2">
                  <c:v>16.7</c:v>
                </c:pt>
                <c:pt idx="3">
                  <c:v>8.3000000000000007</c:v>
                </c:pt>
                <c:pt idx="4">
                  <c:v>8.3000000000000007</c:v>
                </c:pt>
              </c:numCache>
            </c:numRef>
          </c:val>
          <c:extLst>
            <c:ext xmlns:c16="http://schemas.microsoft.com/office/drawing/2014/chart" uri="{C3380CC4-5D6E-409C-BE32-E72D297353CC}">
              <c16:uniqueId val="{00000000-0018-442C-AAB1-D70A10AD2CA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018-442C-AAB1-D70A10AD2CA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-251.5</c:v>
                </c:pt>
                <c:pt idx="1">
                  <c:v>-334</c:v>
                </c:pt>
                <c:pt idx="2">
                  <c:v>-439.9</c:v>
                </c:pt>
                <c:pt idx="3">
                  <c:v>-473.6</c:v>
                </c:pt>
                <c:pt idx="4">
                  <c:v>-343</c:v>
                </c:pt>
              </c:numCache>
            </c:numRef>
          </c:val>
          <c:extLst>
            <c:ext xmlns:c16="http://schemas.microsoft.com/office/drawing/2014/chart" uri="{C3380CC4-5D6E-409C-BE32-E72D297353CC}">
              <c16:uniqueId val="{00000000-AF76-48CA-9F1F-2B89E201B8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F76-48CA-9F1F-2B89E201B8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-488</c:v>
                </c:pt>
                <c:pt idx="1">
                  <c:v>-511</c:v>
                </c:pt>
                <c:pt idx="2">
                  <c:v>-607</c:v>
                </c:pt>
                <c:pt idx="3">
                  <c:v>-521</c:v>
                </c:pt>
                <c:pt idx="4">
                  <c:v>-367</c:v>
                </c:pt>
              </c:numCache>
            </c:numRef>
          </c:val>
          <c:extLst>
            <c:ext xmlns:c16="http://schemas.microsoft.com/office/drawing/2014/chart" uri="{C3380CC4-5D6E-409C-BE32-E72D297353CC}">
              <c16:uniqueId val="{00000000-C589-4C2C-AD9F-DEAB9CB8BF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C589-4C2C-AD9F-DEAB9CB8BF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三重県名張市　市営桔梗が丘駅南駐車場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28.4</v>
      </c>
      <c r="V31" s="110"/>
      <c r="W31" s="110"/>
      <c r="X31" s="110"/>
      <c r="Y31" s="110"/>
      <c r="Z31" s="110"/>
      <c r="AA31" s="110"/>
      <c r="AB31" s="110"/>
      <c r="AC31" s="110"/>
      <c r="AD31" s="110"/>
      <c r="AE31" s="110"/>
      <c r="AF31" s="110"/>
      <c r="AG31" s="110"/>
      <c r="AH31" s="110"/>
      <c r="AI31" s="110"/>
      <c r="AJ31" s="110"/>
      <c r="AK31" s="110"/>
      <c r="AL31" s="110"/>
      <c r="AM31" s="110"/>
      <c r="AN31" s="110">
        <f>データ!Z7</f>
        <v>23</v>
      </c>
      <c r="AO31" s="110"/>
      <c r="AP31" s="110"/>
      <c r="AQ31" s="110"/>
      <c r="AR31" s="110"/>
      <c r="AS31" s="110"/>
      <c r="AT31" s="110"/>
      <c r="AU31" s="110"/>
      <c r="AV31" s="110"/>
      <c r="AW31" s="110"/>
      <c r="AX31" s="110"/>
      <c r="AY31" s="110"/>
      <c r="AZ31" s="110"/>
      <c r="BA31" s="110"/>
      <c r="BB31" s="110"/>
      <c r="BC31" s="110"/>
      <c r="BD31" s="110"/>
      <c r="BE31" s="110"/>
      <c r="BF31" s="110"/>
      <c r="BG31" s="110">
        <f>データ!AA7</f>
        <v>18.5</v>
      </c>
      <c r="BH31" s="110"/>
      <c r="BI31" s="110"/>
      <c r="BJ31" s="110"/>
      <c r="BK31" s="110"/>
      <c r="BL31" s="110"/>
      <c r="BM31" s="110"/>
      <c r="BN31" s="110"/>
      <c r="BO31" s="110"/>
      <c r="BP31" s="110"/>
      <c r="BQ31" s="110"/>
      <c r="BR31" s="110"/>
      <c r="BS31" s="110"/>
      <c r="BT31" s="110"/>
      <c r="BU31" s="110"/>
      <c r="BV31" s="110"/>
      <c r="BW31" s="110"/>
      <c r="BX31" s="110"/>
      <c r="BY31" s="110"/>
      <c r="BZ31" s="110">
        <f>データ!AB7</f>
        <v>17.399999999999999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22.6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16.7</v>
      </c>
      <c r="JD31" s="81"/>
      <c r="JE31" s="81"/>
      <c r="JF31" s="81"/>
      <c r="JG31" s="81"/>
      <c r="JH31" s="81"/>
      <c r="JI31" s="81"/>
      <c r="JJ31" s="81"/>
      <c r="JK31" s="81"/>
      <c r="JL31" s="81"/>
      <c r="JM31" s="81"/>
      <c r="JN31" s="81"/>
      <c r="JO31" s="81"/>
      <c r="JP31" s="81"/>
      <c r="JQ31" s="81"/>
      <c r="JR31" s="81"/>
      <c r="JS31" s="81"/>
      <c r="JT31" s="81"/>
      <c r="JU31" s="82"/>
      <c r="JV31" s="80">
        <f>データ!DL7</f>
        <v>16.7</v>
      </c>
      <c r="JW31" s="81"/>
      <c r="JX31" s="81"/>
      <c r="JY31" s="81"/>
      <c r="JZ31" s="81"/>
      <c r="KA31" s="81"/>
      <c r="KB31" s="81"/>
      <c r="KC31" s="81"/>
      <c r="KD31" s="81"/>
      <c r="KE31" s="81"/>
      <c r="KF31" s="81"/>
      <c r="KG31" s="81"/>
      <c r="KH31" s="81"/>
      <c r="KI31" s="81"/>
      <c r="KJ31" s="81"/>
      <c r="KK31" s="81"/>
      <c r="KL31" s="81"/>
      <c r="KM31" s="81"/>
      <c r="KN31" s="82"/>
      <c r="KO31" s="80">
        <f>データ!DM7</f>
        <v>16.7</v>
      </c>
      <c r="KP31" s="81"/>
      <c r="KQ31" s="81"/>
      <c r="KR31" s="81"/>
      <c r="KS31" s="81"/>
      <c r="KT31" s="81"/>
      <c r="KU31" s="81"/>
      <c r="KV31" s="81"/>
      <c r="KW31" s="81"/>
      <c r="KX31" s="81"/>
      <c r="KY31" s="81"/>
      <c r="KZ31" s="81"/>
      <c r="LA31" s="81"/>
      <c r="LB31" s="81"/>
      <c r="LC31" s="81"/>
      <c r="LD31" s="81"/>
      <c r="LE31" s="81"/>
      <c r="LF31" s="81"/>
      <c r="LG31" s="82"/>
      <c r="LH31" s="80">
        <f>データ!DN7</f>
        <v>8.3000000000000007</v>
      </c>
      <c r="LI31" s="81"/>
      <c r="LJ31" s="81"/>
      <c r="LK31" s="81"/>
      <c r="LL31" s="81"/>
      <c r="LM31" s="81"/>
      <c r="LN31" s="81"/>
      <c r="LO31" s="81"/>
      <c r="LP31" s="81"/>
      <c r="LQ31" s="81"/>
      <c r="LR31" s="81"/>
      <c r="LS31" s="81"/>
      <c r="LT31" s="81"/>
      <c r="LU31" s="81"/>
      <c r="LV31" s="81"/>
      <c r="LW31" s="81"/>
      <c r="LX31" s="81"/>
      <c r="LY31" s="81"/>
      <c r="LZ31" s="82"/>
      <c r="MA31" s="80">
        <f>データ!DO7</f>
        <v>8.3000000000000007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-251.5</v>
      </c>
      <c r="EM52" s="110"/>
      <c r="EN52" s="110"/>
      <c r="EO52" s="110"/>
      <c r="EP52" s="110"/>
      <c r="EQ52" s="110"/>
      <c r="ER52" s="110"/>
      <c r="ES52" s="110"/>
      <c r="ET52" s="110"/>
      <c r="EU52" s="110"/>
      <c r="EV52" s="110"/>
      <c r="EW52" s="110"/>
      <c r="EX52" s="110"/>
      <c r="EY52" s="110"/>
      <c r="EZ52" s="110"/>
      <c r="FA52" s="110"/>
      <c r="FB52" s="110"/>
      <c r="FC52" s="110"/>
      <c r="FD52" s="110"/>
      <c r="FE52" s="110">
        <f>データ!BG7</f>
        <v>-334</v>
      </c>
      <c r="FF52" s="110"/>
      <c r="FG52" s="110"/>
      <c r="FH52" s="110"/>
      <c r="FI52" s="110"/>
      <c r="FJ52" s="110"/>
      <c r="FK52" s="110"/>
      <c r="FL52" s="110"/>
      <c r="FM52" s="110"/>
      <c r="FN52" s="110"/>
      <c r="FO52" s="110"/>
      <c r="FP52" s="110"/>
      <c r="FQ52" s="110"/>
      <c r="FR52" s="110"/>
      <c r="FS52" s="110"/>
      <c r="FT52" s="110"/>
      <c r="FU52" s="110"/>
      <c r="FV52" s="110"/>
      <c r="FW52" s="110"/>
      <c r="FX52" s="110">
        <f>データ!BH7</f>
        <v>-439.9</v>
      </c>
      <c r="FY52" s="110"/>
      <c r="FZ52" s="110"/>
      <c r="GA52" s="110"/>
      <c r="GB52" s="110"/>
      <c r="GC52" s="110"/>
      <c r="GD52" s="110"/>
      <c r="GE52" s="110"/>
      <c r="GF52" s="110"/>
      <c r="GG52" s="110"/>
      <c r="GH52" s="110"/>
      <c r="GI52" s="110"/>
      <c r="GJ52" s="110"/>
      <c r="GK52" s="110"/>
      <c r="GL52" s="110"/>
      <c r="GM52" s="110"/>
      <c r="GN52" s="110"/>
      <c r="GO52" s="110"/>
      <c r="GP52" s="110"/>
      <c r="GQ52" s="110">
        <f>データ!BI7</f>
        <v>-473.6</v>
      </c>
      <c r="GR52" s="110"/>
      <c r="GS52" s="110"/>
      <c r="GT52" s="110"/>
      <c r="GU52" s="110"/>
      <c r="GV52" s="110"/>
      <c r="GW52" s="110"/>
      <c r="GX52" s="110"/>
      <c r="GY52" s="110"/>
      <c r="GZ52" s="110"/>
      <c r="HA52" s="110"/>
      <c r="HB52" s="110"/>
      <c r="HC52" s="110"/>
      <c r="HD52" s="110"/>
      <c r="HE52" s="110"/>
      <c r="HF52" s="110"/>
      <c r="HG52" s="110"/>
      <c r="HH52" s="110"/>
      <c r="HI52" s="110"/>
      <c r="HJ52" s="110">
        <f>データ!BJ7</f>
        <v>-343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-488</v>
      </c>
      <c r="JD52" s="106"/>
      <c r="JE52" s="106"/>
      <c r="JF52" s="106"/>
      <c r="JG52" s="106"/>
      <c r="JH52" s="106"/>
      <c r="JI52" s="106"/>
      <c r="JJ52" s="106"/>
      <c r="JK52" s="106"/>
      <c r="JL52" s="106"/>
      <c r="JM52" s="106"/>
      <c r="JN52" s="106"/>
      <c r="JO52" s="106"/>
      <c r="JP52" s="106"/>
      <c r="JQ52" s="106"/>
      <c r="JR52" s="106"/>
      <c r="JS52" s="106"/>
      <c r="JT52" s="106"/>
      <c r="JU52" s="106"/>
      <c r="JV52" s="106">
        <f>データ!BR7</f>
        <v>-511</v>
      </c>
      <c r="JW52" s="106"/>
      <c r="JX52" s="106"/>
      <c r="JY52" s="106"/>
      <c r="JZ52" s="106"/>
      <c r="KA52" s="106"/>
      <c r="KB52" s="106"/>
      <c r="KC52" s="106"/>
      <c r="KD52" s="106"/>
      <c r="KE52" s="106"/>
      <c r="KF52" s="106"/>
      <c r="KG52" s="106"/>
      <c r="KH52" s="106"/>
      <c r="KI52" s="106"/>
      <c r="KJ52" s="106"/>
      <c r="KK52" s="106"/>
      <c r="KL52" s="106"/>
      <c r="KM52" s="106"/>
      <c r="KN52" s="106"/>
      <c r="KO52" s="106">
        <f>データ!BS7</f>
        <v>-607</v>
      </c>
      <c r="KP52" s="106"/>
      <c r="KQ52" s="106"/>
      <c r="KR52" s="106"/>
      <c r="KS52" s="106"/>
      <c r="KT52" s="106"/>
      <c r="KU52" s="106"/>
      <c r="KV52" s="106"/>
      <c r="KW52" s="106"/>
      <c r="KX52" s="106"/>
      <c r="KY52" s="106"/>
      <c r="KZ52" s="106"/>
      <c r="LA52" s="106"/>
      <c r="LB52" s="106"/>
      <c r="LC52" s="106"/>
      <c r="LD52" s="106"/>
      <c r="LE52" s="106"/>
      <c r="LF52" s="106"/>
      <c r="LG52" s="106"/>
      <c r="LH52" s="106">
        <f>データ!BT7</f>
        <v>-521</v>
      </c>
      <c r="LI52" s="106"/>
      <c r="LJ52" s="106"/>
      <c r="LK52" s="106"/>
      <c r="LL52" s="106"/>
      <c r="LM52" s="106"/>
      <c r="LN52" s="106"/>
      <c r="LO52" s="106"/>
      <c r="LP52" s="106"/>
      <c r="LQ52" s="106"/>
      <c r="LR52" s="106"/>
      <c r="LS52" s="106"/>
      <c r="LT52" s="106"/>
      <c r="LU52" s="106"/>
      <c r="LV52" s="106"/>
      <c r="LW52" s="106"/>
      <c r="LX52" s="106"/>
      <c r="LY52" s="106"/>
      <c r="LZ52" s="106"/>
      <c r="MA52" s="106">
        <f>データ!BU7</f>
        <v>-367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Wy4TvQX0WNaxaHLyj8B5kqIcrPNOdxhMWW5aktQ+6Le4KbHZkDhBi4MLGoguLz5W+xReXsJv75UZuDrdMSy3w==" saltValue="4Xn/c60b0NKzgM78LXMLs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88</v>
      </c>
      <c r="AV5" s="59" t="s">
        <v>89</v>
      </c>
      <c r="AW5" s="59" t="s">
        <v>99</v>
      </c>
      <c r="AX5" s="59" t="s">
        <v>91</v>
      </c>
      <c r="AY5" s="59" t="s">
        <v>92</v>
      </c>
      <c r="AZ5" s="59" t="s">
        <v>93</v>
      </c>
      <c r="BA5" s="59" t="s">
        <v>94</v>
      </c>
      <c r="BB5" s="59" t="s">
        <v>95</v>
      </c>
      <c r="BC5" s="59" t="s">
        <v>96</v>
      </c>
      <c r="BD5" s="59" t="s">
        <v>97</v>
      </c>
      <c r="BE5" s="59" t="s">
        <v>98</v>
      </c>
      <c r="BF5" s="59" t="s">
        <v>102</v>
      </c>
      <c r="BG5" s="59" t="s">
        <v>103</v>
      </c>
      <c r="BH5" s="59" t="s">
        <v>99</v>
      </c>
      <c r="BI5" s="59" t="s">
        <v>91</v>
      </c>
      <c r="BJ5" s="59" t="s">
        <v>104</v>
      </c>
      <c r="BK5" s="59" t="s">
        <v>93</v>
      </c>
      <c r="BL5" s="59" t="s">
        <v>94</v>
      </c>
      <c r="BM5" s="59" t="s">
        <v>95</v>
      </c>
      <c r="BN5" s="59" t="s">
        <v>96</v>
      </c>
      <c r="BO5" s="59" t="s">
        <v>97</v>
      </c>
      <c r="BP5" s="59" t="s">
        <v>98</v>
      </c>
      <c r="BQ5" s="59" t="s">
        <v>102</v>
      </c>
      <c r="BR5" s="59" t="s">
        <v>89</v>
      </c>
      <c r="BS5" s="59" t="s">
        <v>90</v>
      </c>
      <c r="BT5" s="59" t="s">
        <v>105</v>
      </c>
      <c r="BU5" s="59" t="s">
        <v>104</v>
      </c>
      <c r="BV5" s="59" t="s">
        <v>93</v>
      </c>
      <c r="BW5" s="59" t="s">
        <v>94</v>
      </c>
      <c r="BX5" s="59" t="s">
        <v>95</v>
      </c>
      <c r="BY5" s="59" t="s">
        <v>96</v>
      </c>
      <c r="BZ5" s="59" t="s">
        <v>97</v>
      </c>
      <c r="CA5" s="59" t="s">
        <v>98</v>
      </c>
      <c r="CB5" s="59" t="s">
        <v>102</v>
      </c>
      <c r="CC5" s="59" t="s">
        <v>106</v>
      </c>
      <c r="CD5" s="59" t="s">
        <v>90</v>
      </c>
      <c r="CE5" s="59" t="s">
        <v>91</v>
      </c>
      <c r="CF5" s="59" t="s">
        <v>104</v>
      </c>
      <c r="CG5" s="59" t="s">
        <v>93</v>
      </c>
      <c r="CH5" s="59" t="s">
        <v>94</v>
      </c>
      <c r="CI5" s="59" t="s">
        <v>95</v>
      </c>
      <c r="CJ5" s="59" t="s">
        <v>96</v>
      </c>
      <c r="CK5" s="59" t="s">
        <v>97</v>
      </c>
      <c r="CL5" s="59" t="s">
        <v>98</v>
      </c>
      <c r="CM5" s="150"/>
      <c r="CN5" s="150"/>
      <c r="CO5" s="59" t="s">
        <v>88</v>
      </c>
      <c r="CP5" s="59" t="s">
        <v>107</v>
      </c>
      <c r="CQ5" s="59" t="s">
        <v>99</v>
      </c>
      <c r="CR5" s="59" t="s">
        <v>108</v>
      </c>
      <c r="CS5" s="59" t="s">
        <v>92</v>
      </c>
      <c r="CT5" s="59" t="s">
        <v>93</v>
      </c>
      <c r="CU5" s="59" t="s">
        <v>94</v>
      </c>
      <c r="CV5" s="59" t="s">
        <v>95</v>
      </c>
      <c r="CW5" s="59" t="s">
        <v>96</v>
      </c>
      <c r="CX5" s="59" t="s">
        <v>97</v>
      </c>
      <c r="CY5" s="59" t="s">
        <v>98</v>
      </c>
      <c r="CZ5" s="59" t="s">
        <v>102</v>
      </c>
      <c r="DA5" s="59" t="s">
        <v>106</v>
      </c>
      <c r="DB5" s="59" t="s">
        <v>99</v>
      </c>
      <c r="DC5" s="59" t="s">
        <v>100</v>
      </c>
      <c r="DD5" s="59" t="s">
        <v>92</v>
      </c>
      <c r="DE5" s="59" t="s">
        <v>93</v>
      </c>
      <c r="DF5" s="59" t="s">
        <v>94</v>
      </c>
      <c r="DG5" s="59" t="s">
        <v>95</v>
      </c>
      <c r="DH5" s="59" t="s">
        <v>96</v>
      </c>
      <c r="DI5" s="59" t="s">
        <v>97</v>
      </c>
      <c r="DJ5" s="59" t="s">
        <v>35</v>
      </c>
      <c r="DK5" s="59" t="s">
        <v>102</v>
      </c>
      <c r="DL5" s="59" t="s">
        <v>106</v>
      </c>
      <c r="DM5" s="59" t="s">
        <v>99</v>
      </c>
      <c r="DN5" s="59" t="s">
        <v>91</v>
      </c>
      <c r="DO5" s="59" t="s">
        <v>104</v>
      </c>
      <c r="DP5" s="59" t="s">
        <v>93</v>
      </c>
      <c r="DQ5" s="59" t="s">
        <v>94</v>
      </c>
      <c r="DR5" s="59" t="s">
        <v>95</v>
      </c>
      <c r="DS5" s="59" t="s">
        <v>96</v>
      </c>
      <c r="DT5" s="59" t="s">
        <v>97</v>
      </c>
      <c r="DU5" s="59" t="s">
        <v>98</v>
      </c>
    </row>
    <row r="6" spans="1:125" s="66" customFormat="1" x14ac:dyDescent="0.15">
      <c r="A6" s="49" t="s">
        <v>109</v>
      </c>
      <c r="B6" s="60">
        <f>B8</f>
        <v>2019</v>
      </c>
      <c r="C6" s="60">
        <f t="shared" ref="C6:X6" si="1">C8</f>
        <v>242080</v>
      </c>
      <c r="D6" s="60">
        <f t="shared" si="1"/>
        <v>47</v>
      </c>
      <c r="E6" s="60">
        <f t="shared" si="1"/>
        <v>14</v>
      </c>
      <c r="F6" s="60">
        <f t="shared" si="1"/>
        <v>0</v>
      </c>
      <c r="G6" s="60">
        <f t="shared" si="1"/>
        <v>4</v>
      </c>
      <c r="H6" s="60" t="str">
        <f>SUBSTITUTE(H8,"　","")</f>
        <v>三重県名張市</v>
      </c>
      <c r="I6" s="60" t="str">
        <f t="shared" si="1"/>
        <v>市営桔梗が丘駅南駐車場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有</v>
      </c>
      <c r="U6" s="63">
        <f t="shared" si="1"/>
        <v>449</v>
      </c>
      <c r="V6" s="63">
        <f t="shared" si="1"/>
        <v>12</v>
      </c>
      <c r="W6" s="63">
        <f t="shared" si="1"/>
        <v>600</v>
      </c>
      <c r="X6" s="62" t="str">
        <f t="shared" si="1"/>
        <v>導入なし</v>
      </c>
      <c r="Y6" s="64">
        <f>IF(Y8="-",NA(),Y8)</f>
        <v>28.4</v>
      </c>
      <c r="Z6" s="64">
        <f t="shared" ref="Z6:AH6" si="2">IF(Z8="-",NA(),Z8)</f>
        <v>23</v>
      </c>
      <c r="AA6" s="64">
        <f t="shared" si="2"/>
        <v>18.5</v>
      </c>
      <c r="AB6" s="64">
        <f t="shared" si="2"/>
        <v>17.399999999999999</v>
      </c>
      <c r="AC6" s="64">
        <f t="shared" si="2"/>
        <v>22.6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-251.5</v>
      </c>
      <c r="BG6" s="64">
        <f t="shared" ref="BG6:BO6" si="5">IF(BG8="-",NA(),BG8)</f>
        <v>-334</v>
      </c>
      <c r="BH6" s="64">
        <f t="shared" si="5"/>
        <v>-439.9</v>
      </c>
      <c r="BI6" s="64">
        <f t="shared" si="5"/>
        <v>-473.6</v>
      </c>
      <c r="BJ6" s="64">
        <f t="shared" si="5"/>
        <v>-343</v>
      </c>
      <c r="BK6" s="64">
        <f t="shared" si="5"/>
        <v>38.200000000000003</v>
      </c>
      <c r="BL6" s="64">
        <f t="shared" si="5"/>
        <v>34.6</v>
      </c>
      <c r="BM6" s="64">
        <f t="shared" si="5"/>
        <v>37.6</v>
      </c>
      <c r="BN6" s="64">
        <f t="shared" si="5"/>
        <v>30.2</v>
      </c>
      <c r="BO6" s="64">
        <f t="shared" si="5"/>
        <v>33.9</v>
      </c>
      <c r="BP6" s="61" t="str">
        <f>IF(BP8="-","",IF(BP8="-","【-】","【"&amp;SUBSTITUTE(TEXT(BP8,"#,##0.0"),"-","△")&amp;"】"))</f>
        <v>【20.8】</v>
      </c>
      <c r="BQ6" s="65">
        <f>IF(BQ8="-",NA(),BQ8)</f>
        <v>-488</v>
      </c>
      <c r="BR6" s="65">
        <f t="shared" ref="BR6:BZ6" si="6">IF(BR8="-",NA(),BR8)</f>
        <v>-511</v>
      </c>
      <c r="BS6" s="65">
        <f t="shared" si="6"/>
        <v>-607</v>
      </c>
      <c r="BT6" s="65">
        <f t="shared" si="6"/>
        <v>-521</v>
      </c>
      <c r="BU6" s="65">
        <f t="shared" si="6"/>
        <v>-367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47</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16.7</v>
      </c>
      <c r="DL6" s="64">
        <f t="shared" ref="DL6:DT6" si="9">IF(DL8="-",NA(),DL8)</f>
        <v>16.7</v>
      </c>
      <c r="DM6" s="64">
        <f t="shared" si="9"/>
        <v>16.7</v>
      </c>
      <c r="DN6" s="64">
        <f t="shared" si="9"/>
        <v>8.3000000000000007</v>
      </c>
      <c r="DO6" s="64">
        <f t="shared" si="9"/>
        <v>8.3000000000000007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242080</v>
      </c>
      <c r="D7" s="60">
        <f t="shared" si="10"/>
        <v>47</v>
      </c>
      <c r="E7" s="60">
        <f t="shared" si="10"/>
        <v>14</v>
      </c>
      <c r="F7" s="60">
        <f t="shared" si="10"/>
        <v>0</v>
      </c>
      <c r="G7" s="60">
        <f t="shared" si="10"/>
        <v>4</v>
      </c>
      <c r="H7" s="60" t="str">
        <f t="shared" si="10"/>
        <v>三重県　名張市</v>
      </c>
      <c r="I7" s="60" t="str">
        <f t="shared" si="10"/>
        <v>市営桔梗が丘駅南駐車場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有</v>
      </c>
      <c r="U7" s="63">
        <f t="shared" si="10"/>
        <v>449</v>
      </c>
      <c r="V7" s="63">
        <f t="shared" si="10"/>
        <v>12</v>
      </c>
      <c r="W7" s="63">
        <f t="shared" si="10"/>
        <v>600</v>
      </c>
      <c r="X7" s="62" t="str">
        <f t="shared" si="10"/>
        <v>導入なし</v>
      </c>
      <c r="Y7" s="64">
        <f>Y8</f>
        <v>28.4</v>
      </c>
      <c r="Z7" s="64">
        <f t="shared" ref="Z7:AH7" si="11">Z8</f>
        <v>23</v>
      </c>
      <c r="AA7" s="64">
        <f t="shared" si="11"/>
        <v>18.5</v>
      </c>
      <c r="AB7" s="64">
        <f t="shared" si="11"/>
        <v>17.399999999999999</v>
      </c>
      <c r="AC7" s="64">
        <f t="shared" si="11"/>
        <v>22.6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-251.5</v>
      </c>
      <c r="BG7" s="64">
        <f t="shared" ref="BG7:BO7" si="14">BG8</f>
        <v>-334</v>
      </c>
      <c r="BH7" s="64">
        <f t="shared" si="14"/>
        <v>-439.9</v>
      </c>
      <c r="BI7" s="64">
        <f t="shared" si="14"/>
        <v>-473.6</v>
      </c>
      <c r="BJ7" s="64">
        <f t="shared" si="14"/>
        <v>-343</v>
      </c>
      <c r="BK7" s="64">
        <f t="shared" si="14"/>
        <v>38.200000000000003</v>
      </c>
      <c r="BL7" s="64">
        <f t="shared" si="14"/>
        <v>34.6</v>
      </c>
      <c r="BM7" s="64">
        <f t="shared" si="14"/>
        <v>37.6</v>
      </c>
      <c r="BN7" s="64">
        <f t="shared" si="14"/>
        <v>30.2</v>
      </c>
      <c r="BO7" s="64">
        <f t="shared" si="14"/>
        <v>33.9</v>
      </c>
      <c r="BP7" s="61"/>
      <c r="BQ7" s="65">
        <f>BQ8</f>
        <v>-488</v>
      </c>
      <c r="BR7" s="65">
        <f t="shared" ref="BR7:BZ7" si="15">BR8</f>
        <v>-511</v>
      </c>
      <c r="BS7" s="65">
        <f t="shared" si="15"/>
        <v>-607</v>
      </c>
      <c r="BT7" s="65">
        <f t="shared" si="15"/>
        <v>-521</v>
      </c>
      <c r="BU7" s="65">
        <f t="shared" si="15"/>
        <v>-367</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113</v>
      </c>
      <c r="CL7" s="61"/>
      <c r="CM7" s="63">
        <f>CM8</f>
        <v>47</v>
      </c>
      <c r="CN7" s="63">
        <f>CN8</f>
        <v>0</v>
      </c>
      <c r="CO7" s="64" t="s">
        <v>112</v>
      </c>
      <c r="CP7" s="64" t="s">
        <v>112</v>
      </c>
      <c r="CQ7" s="64" t="s">
        <v>112</v>
      </c>
      <c r="CR7" s="64" t="s">
        <v>112</v>
      </c>
      <c r="CS7" s="64" t="s">
        <v>112</v>
      </c>
      <c r="CT7" s="64" t="s">
        <v>112</v>
      </c>
      <c r="CU7" s="64" t="s">
        <v>112</v>
      </c>
      <c r="CV7" s="64" t="s">
        <v>112</v>
      </c>
      <c r="CW7" s="64" t="s">
        <v>112</v>
      </c>
      <c r="CX7" s="64" t="s">
        <v>114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16.7</v>
      </c>
      <c r="DL7" s="64">
        <f t="shared" ref="DL7:DT7" si="17">DL8</f>
        <v>16.7</v>
      </c>
      <c r="DM7" s="64">
        <f t="shared" si="17"/>
        <v>16.7</v>
      </c>
      <c r="DN7" s="64">
        <f t="shared" si="17"/>
        <v>8.3000000000000007</v>
      </c>
      <c r="DO7" s="64">
        <f t="shared" si="17"/>
        <v>8.3000000000000007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242080</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26</v>
      </c>
      <c r="S8" s="69" t="s">
        <v>125</v>
      </c>
      <c r="T8" s="69" t="s">
        <v>126</v>
      </c>
      <c r="U8" s="70">
        <v>449</v>
      </c>
      <c r="V8" s="70">
        <v>12</v>
      </c>
      <c r="W8" s="70">
        <v>600</v>
      </c>
      <c r="X8" s="69" t="s">
        <v>127</v>
      </c>
      <c r="Y8" s="71">
        <v>28.4</v>
      </c>
      <c r="Z8" s="71">
        <v>23</v>
      </c>
      <c r="AA8" s="71">
        <v>18.5</v>
      </c>
      <c r="AB8" s="71">
        <v>17.399999999999999</v>
      </c>
      <c r="AC8" s="71">
        <v>22.6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-251.5</v>
      </c>
      <c r="BG8" s="71">
        <v>-334</v>
      </c>
      <c r="BH8" s="71">
        <v>-439.9</v>
      </c>
      <c r="BI8" s="71">
        <v>-473.6</v>
      </c>
      <c r="BJ8" s="71">
        <v>-343</v>
      </c>
      <c r="BK8" s="71">
        <v>38.200000000000003</v>
      </c>
      <c r="BL8" s="71">
        <v>34.6</v>
      </c>
      <c r="BM8" s="71">
        <v>37.6</v>
      </c>
      <c r="BN8" s="71">
        <v>30.2</v>
      </c>
      <c r="BO8" s="71">
        <v>33.9</v>
      </c>
      <c r="BP8" s="68">
        <v>20.8</v>
      </c>
      <c r="BQ8" s="72">
        <v>-488</v>
      </c>
      <c r="BR8" s="72">
        <v>-511</v>
      </c>
      <c r="BS8" s="72">
        <v>-607</v>
      </c>
      <c r="BT8" s="73">
        <v>-521</v>
      </c>
      <c r="BU8" s="73">
        <v>-367</v>
      </c>
      <c r="BV8" s="72">
        <v>6967</v>
      </c>
      <c r="BW8" s="72">
        <v>7138</v>
      </c>
      <c r="BX8" s="72">
        <v>8131</v>
      </c>
      <c r="BY8" s="72">
        <v>8076</v>
      </c>
      <c r="BZ8" s="72">
        <v>8265</v>
      </c>
      <c r="CA8" s="70">
        <v>14290</v>
      </c>
      <c r="CB8" s="71" t="s">
        <v>119</v>
      </c>
      <c r="CC8" s="71" t="s">
        <v>119</v>
      </c>
      <c r="CD8" s="71" t="s">
        <v>119</v>
      </c>
      <c r="CE8" s="71" t="s">
        <v>119</v>
      </c>
      <c r="CF8" s="71" t="s">
        <v>119</v>
      </c>
      <c r="CG8" s="71" t="s">
        <v>119</v>
      </c>
      <c r="CH8" s="71" t="s">
        <v>119</v>
      </c>
      <c r="CI8" s="71" t="s">
        <v>119</v>
      </c>
      <c r="CJ8" s="71" t="s">
        <v>119</v>
      </c>
      <c r="CK8" s="71" t="s">
        <v>119</v>
      </c>
      <c r="CL8" s="68" t="s">
        <v>119</v>
      </c>
      <c r="CM8" s="70">
        <v>47</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70.5</v>
      </c>
      <c r="DF8" s="71">
        <v>59.2</v>
      </c>
      <c r="DG8" s="71">
        <v>62.4</v>
      </c>
      <c r="DH8" s="71">
        <v>83.1</v>
      </c>
      <c r="DI8" s="71">
        <v>54.7</v>
      </c>
      <c r="DJ8" s="68">
        <v>425.4</v>
      </c>
      <c r="DK8" s="71">
        <v>16.7</v>
      </c>
      <c r="DL8" s="71">
        <v>16.7</v>
      </c>
      <c r="DM8" s="71">
        <v>16.7</v>
      </c>
      <c r="DN8" s="71">
        <v>8.3000000000000007</v>
      </c>
      <c r="DO8" s="71">
        <v>8.3000000000000007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2020-12-04T03:33:01Z</dcterms:created>
  <dcterms:modified xsi:type="dcterms:W3CDTF">2021-02-08T04:20:02Z</dcterms:modified>
  <cp:category/>
</cp:coreProperties>
</file>