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飯南・飯高環境事務所\13-1.経営戦略策定・分析表\R経営比較分析表（R2年度提出）\"/>
    </mc:Choice>
  </mc:AlternateContent>
  <workbookProtection workbookAlgorithmName="SHA-512" workbookHashValue="F5aUwxzHHKX6EeXhruGo2jDgaOp41Un2QiBqUYuVhZ7l1FkDhJr94+5Fztf1plSM5PPtcXom8OKpmyiu7SlzKA==" workbookSaltValue="Bmt+5s2nWzCL6ODp4bS7Z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<sst xmlns="http://schemas.openxmlformats.org/spreadsheetml/2006/main" count="247" uniqueCount="120">
  <si>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</si>
  <si>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</si>
  <si>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</si>
  <si>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</si>
  <si>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</si>
  <si>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</si>
  <si>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</si>
  <si>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</si>
  <si>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</si>
  <si>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</si>
  <si>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</si>
  <si>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</si>
  <si>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</si>
  <si>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</si>
  <si>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</si>
  <si>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</si>
  <si>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</si>
  <si>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</si>
  <si>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</si>
  <si>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</si>
  <si>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</si>
  <si>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</si>
  <si>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</si>
  <si>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</si>
  <si>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</si>
  <si>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</si>
  <si>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</si>
  <si>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</si>
  <si>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</si>
  <si>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</si>
  <si>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</si>
  <si>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</si>
  <si>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</si>
  <si>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</si>
  <si>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</si>
  <si>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</si>
  <si>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</si>
  <si>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</si>
  <si>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</si>
  <si>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</si>
  <si>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</si>
  <si>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</si>
  <si>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</si>
  <si>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</si>
  <si>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</si>
  <si>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</si>
  <si>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</si>
  <si>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</si>
  <si>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</si>
  <si>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</si>
  <si>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</si>
  <si>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</si>
  <si>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</si>
  <si>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</si>
  <si>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</si>
  <si>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</si>
  <si>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</si>
  <si>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</si>
  <si>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</si>
  <si>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</si>
  <si>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</si>
  <si>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</si>
  <si>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</si>
  <si>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</si>
  <si>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</si>
  <si>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</si>
  <si>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</si>
  <si>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</si>
  <si>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</si>
  <si>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</si>
  <si>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</si>
  <si>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</si>
  <si>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</si>
  <si>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</si>
  <si>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</si>
  <si>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</si>
  <si>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</si>
  <si>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</si>
  <si>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</si>
  <si>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</si>
  <si>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</si>
  <si>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</si>
  <si>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</si>
  <si>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</si>
  <si>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</si>
  <si>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</si>
  <si>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</si>
  <si>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</si>
  <si>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</si>
  <si>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</si>
  <si>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</si>
  <si>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</si>
  <si>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</si>
  <si>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</si>
  <si>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</si>
  <si>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</si>
  <si>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</si>
  <si>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</si>
  <si>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</si>
  <si>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</si>
  <si>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</si>
  <si>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</si>
  <si>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</si>
  <si>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</si>
  <si>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</si>
  <si>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</si>
  <si>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</si>
  <si>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</si>
  <si>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</si>
  <si>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</si>
  <si>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</si>
  <si>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</si>
  <si>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</si>
  <si>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</si>
  <si>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</si>
  <si>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</si>
  <si>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</si>
  <si>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</si>
  <si>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95.17％となった。維持管理費の削減や制度の見直し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類似団体と比較すると低くなっているが、前年度と比較すると増加している。
⑧水洗化率
　100％で類似団体と比較すると高くなっている。
</t>
    <rPh sb="1" eb="4">
      <t>シュウエキテキ</t>
    </rPh>
    <rPh sb="4" eb="6">
      <t>シュウシ</t>
    </rPh>
    <rPh sb="6" eb="8">
      <t>ヒリツ</t>
    </rPh>
    <rPh sb="10" eb="11">
      <t>シ</t>
    </rPh>
    <rPh sb="12" eb="14">
      <t>カンリ</t>
    </rPh>
    <rPh sb="16" eb="19">
      <t>ジョ</t>
    </rPh>
    <rPh sb="20" eb="23">
      <t>ロウキュウカ</t>
    </rPh>
    <rPh sb="26" eb="29">
      <t>シュウゼンヒ</t>
    </rPh>
    <rPh sb="30" eb="32">
      <t>ネンネン</t>
    </rPh>
    <rPh sb="32" eb="34">
      <t>ゾウカ</t>
    </rPh>
    <rPh sb="39" eb="41">
      <t>ゲンコウ</t>
    </rPh>
    <rPh sb="42" eb="45">
      <t>シヨウリョウ</t>
    </rPh>
    <rPh sb="45" eb="47">
      <t>シュウニュウ</t>
    </rPh>
    <rPh sb="49" eb="51">
      <t>イジ</t>
    </rPh>
    <rPh sb="51" eb="54">
      <t>カンリヒ</t>
    </rPh>
    <rPh sb="55" eb="58">
      <t>ショウカンキン</t>
    </rPh>
    <rPh sb="59" eb="61">
      <t>シハラ</t>
    </rPh>
    <rPh sb="63" eb="64">
      <t>オコナ</t>
    </rPh>
    <rPh sb="67" eb="69">
      <t>ジョウキョウ</t>
    </rPh>
    <rPh sb="73" eb="76">
      <t>フソクブン</t>
    </rPh>
    <rPh sb="77" eb="79">
      <t>イッパン</t>
    </rPh>
    <rPh sb="79" eb="81">
      <t>カイケイ</t>
    </rPh>
    <rPh sb="84" eb="87">
      <t>ク</t>
    </rPh>
    <rPh sb="88" eb="89">
      <t>マカナ</t>
    </rPh>
    <rPh sb="93" eb="95">
      <t>シュウシ</t>
    </rPh>
    <rPh sb="95" eb="97">
      <t>ヒリツ</t>
    </rPh>
    <rPh sb="109" eb="111">
      <t>イジ</t>
    </rPh>
    <rPh sb="111" eb="114">
      <t>カンリヒ</t>
    </rPh>
    <rPh sb="115" eb="117">
      <t>サクゲン</t>
    </rPh>
    <rPh sb="118" eb="120">
      <t>セイド</t>
    </rPh>
    <rPh sb="121" eb="123">
      <t>ミナオ</t>
    </rPh>
    <rPh sb="125" eb="126">
      <t>オコナ</t>
    </rPh>
    <rPh sb="127" eb="129">
      <t>ザイゲン</t>
    </rPh>
    <rPh sb="129" eb="131">
      <t>カクホ</t>
    </rPh>
    <phoneticPr fontId="4"/>
  </si>
  <si>
    <t>　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t>
    <rPh sb="17" eb="18">
      <t>カ</t>
    </rPh>
    <rPh sb="33" eb="34">
      <t>タメ</t>
    </rPh>
    <rPh sb="35" eb="37">
      <t>シンセツ</t>
    </rPh>
    <rPh sb="50" eb="52">
      <t>キセツ</t>
    </rPh>
    <rPh sb="53" eb="56">
      <t>ジョ</t>
    </rPh>
    <rPh sb="57" eb="59">
      <t>ケイネン</t>
    </rPh>
    <rPh sb="59" eb="61">
      <t>レッカ</t>
    </rPh>
    <rPh sb="118" eb="120">
      <t>ジギョウ</t>
    </rPh>
    <rPh sb="138" eb="139">
      <t>シ</t>
    </rPh>
    <rPh sb="139" eb="142">
      <t>セイビガタ</t>
    </rPh>
    <rPh sb="143" eb="145">
      <t>ケイゾク</t>
    </rPh>
    <rPh sb="160" eb="162">
      <t>シュウシ</t>
    </rPh>
    <rPh sb="167" eb="169">
      <t>コウリョ</t>
    </rPh>
    <rPh sb="171" eb="173">
      <t>イジ</t>
    </rPh>
    <rPh sb="173" eb="175">
      <t>カンリ</t>
    </rPh>
    <rPh sb="177" eb="179">
      <t>サクゲン</t>
    </rPh>
    <rPh sb="187" eb="1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</si>
</sst>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1A-40E6-AD4C-1C326D46BE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1A-40E6-AD4C-1C326D46BE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96.97</c:v>
                </c:pt>
                <c:pt idx="1">
                  <c:v>97.34</c:v>
                </c:pt>
                <c:pt idx="2">
                  <c:v>96.52</c:v>
                </c:pt>
                <c:pt idx="3">
                  <c:v>96.5</c:v>
                </c:pt>
                <c:pt idx="4">
                  <c:v>95.17</c:v>
                </c:pt>
              </c:numCache>
            </c:numRef>
          </c:val>
          <c:extLst>
            <c:ext xmlns:c16="http://schemas.microsoft.com/office/drawing/2014/chart" uri="{C3380CC4-5D6E-409C-BE32-E72D297353CC}">
              <c16:uniqueId val="{00000000-E4AE-466D-AC05-498DB5E861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E-466D-AC05-498DB5E861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C-4690-B7EE-DC810FB1C2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C-4690-B7EE-DC810FB1C2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5-474C-8BA0-240177E817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5-474C-8BA0-240177E817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4-4831-82A8-516E50D7DB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4-4831-82A8-516E50D7DB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0-4E7C-840D-A3E5CD8D48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0-4E7C-840D-A3E5CD8D48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1-455B-B6D9-AC729E7CCF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9BD1-455B-B6D9-AC729E7CCF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92.87</c:v>
                </c:pt>
                <c:pt idx="1">
                  <c:v>93.55</c:v>
                </c:pt>
                <c:pt idx="2">
                  <c:v>92.58</c:v>
                </c:pt>
                <c:pt idx="3">
                  <c:v>92.71</c:v>
                </c:pt>
                <c:pt idx="4">
                  <c:v>91.17</c:v>
                </c:pt>
              </c:numCache>
            </c:numRef>
          </c:val>
          <c:extLst>
            <c:ext xmlns:c16="http://schemas.microsoft.com/office/drawing/2014/chart" uri="{C3380CC4-5D6E-409C-BE32-E72D297353CC}">
              <c16:uniqueId val="{00000000-075C-46E2-A47F-63E95F40B4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075C-46E2-A47F-63E95F40B4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227.34</c:v>
                </c:pt>
                <c:pt idx="1">
                  <c:v>222.85</c:v>
                </c:pt>
                <c:pt idx="2">
                  <c:v>222.95</c:v>
                </c:pt>
                <c:pt idx="3">
                  <c:v>223.34</c:v>
                </c:pt>
                <c:pt idx="4">
                  <c:v>226.44</c:v>
                </c:pt>
              </c:numCache>
            </c:numRef>
          </c:val>
          <c:extLst>
            <c:ext xmlns:c16="http://schemas.microsoft.com/office/drawing/2014/chart" uri="{C3380CC4-5D6E-409C-BE32-E72D297353CC}">
              <c16:uniqueId val="{00000000-C754-4F41-A522-265D7F9FFB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C754-4F41-A522-265D7F9FFB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57.35</c:v>
                </c:pt>
                <c:pt idx="1">
                  <c:v>57.31</c:v>
                </c:pt>
                <c:pt idx="2">
                  <c:v>57.18</c:v>
                </c:pt>
                <c:pt idx="3">
                  <c:v>57.02</c:v>
                </c:pt>
                <c:pt idx="4">
                  <c:v>57.85</c:v>
                </c:pt>
              </c:numCache>
            </c:numRef>
          </c:val>
          <c:extLst>
            <c:ext xmlns:c16="http://schemas.microsoft.com/office/drawing/2014/chart" uri="{C3380CC4-5D6E-409C-BE32-E72D297353CC}">
              <c16:uniqueId val="{00000000-DFFC-41DC-A3A5-01F5793EE8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DFFC-41DC-A3A5-01F5793EE8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1E3-4888-9F45-83337464ED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01E3-4888-9F45-83337464ED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C5" sqref="BC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163477</v>
      </c>
      <c r="AM8" s="69"/>
      <c r="AN8" s="69"/>
      <c r="AO8" s="69"/>
      <c r="AP8" s="69"/>
      <c r="AQ8" s="69"/>
      <c r="AR8" s="69"/>
      <c r="AS8" s="69"/>
      <c r="AT8" s="68">
        <f>データ!T6</f>
        <v>623.58000000000004</v>
      </c>
      <c r="AU8" s="68"/>
      <c r="AV8" s="68"/>
      <c r="AW8" s="68"/>
      <c r="AX8" s="68"/>
      <c r="AY8" s="68"/>
      <c r="AZ8" s="68"/>
      <c r="BA8" s="68"/>
      <c r="BB8" s="68">
        <f>データ!U6</f>
        <v>262.16000000000003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5.15</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8381</v>
      </c>
      <c r="AM10" s="69"/>
      <c r="AN10" s="69"/>
      <c r="AO10" s="69"/>
      <c r="AP10" s="69"/>
      <c r="AQ10" s="69"/>
      <c r="AR10" s="69"/>
      <c r="AS10" s="69"/>
      <c r="AT10" s="68">
        <f>データ!W6</f>
        <v>212.26</v>
      </c>
      <c r="AU10" s="68"/>
      <c r="AV10" s="68"/>
      <c r="AW10" s="68"/>
      <c r="AX10" s="68"/>
      <c r="AY10" s="68"/>
      <c r="AZ10" s="68"/>
      <c r="BA10" s="68"/>
      <c r="BB10" s="68">
        <f>データ!X6</f>
        <v>39.479999999999997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2TexLFfxNk2n/z7948bDQ3fJyfdHjCSKjvZwhL+pjf/vwj8WO/oeT1jQEFt8BUaiNxB+u0OD4DACug3jvwxmIw==" saltValue="36NMw9ftAEC8mHIVNJ18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242047</v>
      </c>
      <c r="D6" s="33">
        <f t="shared" si="3"/>
        <v>47</v>
      </c>
      <c r="E6" s="33">
        <f t="shared" si="3"/>
        <v>18</v>
      </c>
      <c r="F6" s="33">
        <f t="shared" si="3"/>
        <v>0</v>
      </c>
      <c r="G6" s="33">
        <f t="shared" si="3"/>
        <v>0</v>
      </c>
      <c r="H6" s="33" t="str">
        <f t="shared" si="3"/>
        <v>三重県　松阪市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5.15</v>
      </c>
      <c r="Q6" s="34">
        <f t="shared" si="3"/>
        <v>100</v>
      </c>
      <c r="R6" s="34">
        <f t="shared" si="3"/>
        <v>4400</v>
      </c>
      <c r="S6" s="34">
        <f t="shared" si="3"/>
        <v>163477</v>
      </c>
      <c r="T6" s="34">
        <f t="shared" si="3"/>
        <v>623.58000000000004</v>
      </c>
      <c r="U6" s="34">
        <f t="shared" si="3"/>
        <v>262.16000000000003</v>
      </c>
      <c r="V6" s="34">
        <f t="shared" si="3"/>
        <v>8381</v>
      </c>
      <c r="W6" s="34">
        <f t="shared" si="3"/>
        <v>212.26</v>
      </c>
      <c r="X6" s="34">
        <f t="shared" si="3"/>
        <v>39.479999999999997</v>
      </c>
      <c r="Y6" s="35">
        <f>IF(Y7="",NA(),Y7)</f>
        <v>96.97</v>
      </c>
      <c r="Z6" s="35">
        <f t="shared" ref="Z6:AH6" si="4">IF(Z7="",NA(),Z7)</f>
        <v>97.34</v>
      </c>
      <c r="AA6" s="35">
        <f t="shared" si="4"/>
        <v>96.52</v>
      </c>
      <c r="AB6" s="35">
        <f t="shared" si="4"/>
        <v>96.5</v>
      </c>
      <c r="AC6" s="35">
        <f t="shared" si="4"/>
        <v>95.17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92.87</v>
      </c>
      <c r="BR6" s="35">
        <f t="shared" ref="BR6:BZ6" si="8">IF(BR7="",NA(),BR7)</f>
        <v>93.55</v>
      </c>
      <c r="BS6" s="35">
        <f t="shared" si="8"/>
        <v>92.58</v>
      </c>
      <c r="BT6" s="35">
        <f t="shared" si="8"/>
        <v>92.71</v>
      </c>
      <c r="BU6" s="35">
        <f t="shared" si="8"/>
        <v>91.17</v>
      </c>
      <c r="BV6" s="35">
        <f t="shared" si="8"/>
        <v>65.7</v>
      </c>
      <c r="BW6" s="35">
        <f t="shared" si="8"/>
        <v>66.73</v>
      </c>
      <c r="BX6" s="35">
        <f t="shared" si="8"/>
        <v>64.78</v>
      </c>
      <c r="BY6" s="35">
        <f t="shared" si="8"/>
        <v>63.06</v>
      </c>
      <c r="BZ6" s="35">
        <f t="shared" si="8"/>
        <v>62.5</v>
      </c>
      <c r="CA6" s="34" t="str">
        <f>IF(CA7="","",IF(CA7="-","【-】","【"&amp;SUBSTITUTE(TEXT(CA7,"#,##0.00"),"-","△")&amp;"】"))</f>
        <v>【59.98】</v>
      </c>
      <c r="CB6" s="35">
        <f>IF(CB7="",NA(),CB7)</f>
        <v>227.34</v>
      </c>
      <c r="CC6" s="35">
        <f t="shared" ref="CC6:CK6" si="9">IF(CC7="",NA(),CC7)</f>
        <v>222.85</v>
      </c>
      <c r="CD6" s="35">
        <f t="shared" si="9"/>
        <v>222.95</v>
      </c>
      <c r="CE6" s="35">
        <f t="shared" si="9"/>
        <v>223.34</v>
      </c>
      <c r="CF6" s="35">
        <f t="shared" si="9"/>
        <v>226.44</v>
      </c>
      <c r="CG6" s="35">
        <f t="shared" si="9"/>
        <v>247.94</v>
      </c>
      <c r="CH6" s="35">
        <f t="shared" si="9"/>
        <v>241.29</v>
      </c>
      <c r="CI6" s="35">
        <f t="shared" si="9"/>
        <v>250.21</v>
      </c>
      <c r="CJ6" s="35">
        <f t="shared" si="9"/>
        <v>264.77</v>
      </c>
      <c r="CK6" s="35">
        <f t="shared" si="9"/>
        <v>269.33</v>
      </c>
      <c r="CL6" s="34" t="str">
        <f>IF(CL7="","",IF(CL7="-","【-】","【"&amp;SUBSTITUTE(TEXT(CL7,"#,##0.00"),"-","△")&amp;"】"))</f>
        <v>【272.98】</v>
      </c>
      <c r="CM6" s="35">
        <f>IF(CM7="",NA(),CM7)</f>
        <v>57.35</v>
      </c>
      <c r="CN6" s="35">
        <f t="shared" ref="CN6:CV6" si="10">IF(CN7="",NA(),CN7)</f>
        <v>57.31</v>
      </c>
      <c r="CO6" s="35">
        <f t="shared" si="10"/>
        <v>57.18</v>
      </c>
      <c r="CP6" s="35">
        <f t="shared" si="10"/>
        <v>57.02</v>
      </c>
      <c r="CQ6" s="35">
        <f t="shared" si="10"/>
        <v>57.85</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242047</v>
      </c>
      <c r="D7" s="37">
        <v>47</v>
      </c>
      <c r="E7" s="37">
        <v>18</v>
      </c>
      <c r="F7" s="37">
        <v>0</v>
      </c>
      <c r="G7" s="37">
        <v>0</v>
      </c>
      <c r="H7" s="37" t="s">
        <v>98</v>
      </c>
      <c r="I7" s="37" t="s">
        <v>99</v>
      </c>
      <c r="J7" s="37" t="s">
        <v>100</v>
      </c>
      <c r="K7" s="37" t="s">
        <v>101</v>
      </c>
      <c r="L7" s="37" t="s">
        <v>102</v>
      </c>
      <c r="M7" s="37" t="s">
        <v>103</v>
      </c>
      <c r="N7" s="38" t="s">
        <v>104</v>
      </c>
      <c r="O7" s="38" t="s">
        <v>105</v>
      </c>
      <c r="P7" s="38">
        <v>5.15</v>
      </c>
      <c r="Q7" s="38">
        <v>100</v>
      </c>
      <c r="R7" s="38">
        <v>4400</v>
      </c>
      <c r="S7" s="38">
        <v>163477</v>
      </c>
      <c r="T7" s="38">
        <v>623.58000000000004</v>
      </c>
      <c r="U7" s="38">
        <v>262.16000000000003</v>
      </c>
      <c r="V7" s="38">
        <v>8381</v>
      </c>
      <c r="W7" s="38">
        <v>212.26</v>
      </c>
      <c r="X7" s="38">
        <v>39.479999999999997</v>
      </c>
      <c r="Y7" s="38">
        <v>96.97</v>
      </c>
      <c r="Z7" s="38">
        <v>97.34</v>
      </c>
      <c r="AA7" s="38">
        <v>96.52</v>
      </c>
      <c r="AB7" s="38">
        <v>96.5</v>
      </c>
      <c r="AC7" s="38">
        <v>95.17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241.49</v>
      </c>
      <c r="BL7" s="38">
        <v>248.44</v>
      </c>
      <c r="BM7" s="38">
        <v>244.85</v>
      </c>
      <c r="BN7" s="38">
        <v>296.89</v>
      </c>
      <c r="BO7" s="38">
        <v>270.57</v>
      </c>
      <c r="BP7" s="38">
        <v>307.23</v>
      </c>
      <c r="BQ7" s="38">
        <v>92.87</v>
      </c>
      <c r="BR7" s="38">
        <v>93.55</v>
      </c>
      <c r="BS7" s="38">
        <v>92.58</v>
      </c>
      <c r="BT7" s="38">
        <v>92.71</v>
      </c>
      <c r="BU7" s="38">
        <v>91.17</v>
      </c>
      <c r="BV7" s="38">
        <v>65.7</v>
      </c>
      <c r="BW7" s="38">
        <v>66.73</v>
      </c>
      <c r="BX7" s="38">
        <v>64.78</v>
      </c>
      <c r="BY7" s="38">
        <v>63.06</v>
      </c>
      <c r="BZ7" s="38">
        <v>62.5</v>
      </c>
      <c r="CA7" s="38">
        <v>59.98</v>
      </c>
      <c r="CB7" s="38">
        <v>227.34</v>
      </c>
      <c r="CC7" s="38">
        <v>222.85</v>
      </c>
      <c r="CD7" s="38">
        <v>222.95</v>
      </c>
      <c r="CE7" s="38">
        <v>223.34</v>
      </c>
      <c r="CF7" s="38">
        <v>226.44</v>
      </c>
      <c r="CG7" s="38">
        <v>247.94</v>
      </c>
      <c r="CH7" s="38">
        <v>241.29</v>
      </c>
      <c r="CI7" s="38">
        <v>250.21</v>
      </c>
      <c r="CJ7" s="38">
        <v>264.77</v>
      </c>
      <c r="CK7" s="38">
        <v>269.33</v>
      </c>
      <c r="CL7" s="38">
        <v>272.98</v>
      </c>
      <c r="CM7" s="38">
        <v>57.35</v>
      </c>
      <c r="CN7" s="38">
        <v>57.31</v>
      </c>
      <c r="CO7" s="38">
        <v>57.18</v>
      </c>
      <c r="CP7" s="38">
        <v>57.02</v>
      </c>
      <c r="CQ7" s="38">
        <v>57.85</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2021-01-28T03:44:37Z</cp:lastPrinted>
  <dcterms:created xsi:type="dcterms:W3CDTF">2020-12-04T03:17:36Z</dcterms:created>
  <dcterms:modified xsi:type="dcterms:W3CDTF">2021-01-28T04:10:28Z</dcterms:modified>
  <cp:category/>
</cp:coreProperties>
</file>