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04_松阪市○\"/>
    </mc:Choice>
  </mc:AlternateContent>
  <workbookProtection workbookAlgorithmName="SHA-512" workbookHashValue="P8IKIgCICmLeoCPUoYLB+yF7YvQFm4Jzs9rRsUBcXYwk3kvdhhp93Iuz7WTmFKEO10WWi681xVjWNYBXH54oHQ==" workbookSaltValue="pGe/yg1WFzl9RSj8l2DWf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<sst xmlns="http://schemas.openxmlformats.org/spreadsheetml/2006/main" count="233" uniqueCount="116">
  <si>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</si>
  <si>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</si>
  <si>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</si>
  <si>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</si>
  <si>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</si>
  <si>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</si>
  <si>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</si>
  <si>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</si>
  <si>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</si>
  <si>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</si>
  <si>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</si>
  <si>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</si>
  <si>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</si>
  <si>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</si>
  <si>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</si>
  <si>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</si>
  <si>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</si>
  <si>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</si>
  <si>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</si>
  <si>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</si>
  <si>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</si>
  <si>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</si>
  <si>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</si>
  <si>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</si>
  <si>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</si>
  <si>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</si>
  <si>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</si>
  <si>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</si>
  <si>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</si>
  <si>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</si>
  <si>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</si>
  <si>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</si>
  <si>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</si>
  <si>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</si>
  <si>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</si>
  <si>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</si>
  <si>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</si>
  <si>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</si>
  <si>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</si>
  <si>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</si>
  <si>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</si>
  <si>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</si>
  <si>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</si>
  <si>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</si>
  <si>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</si>
  <si>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</si>
  <si>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</si>
  <si>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</si>
  <si>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</si>
  <si>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</si>
  <si>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</si>
  <si>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</si>
  <si>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</si>
  <si>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</si>
  <si>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</si>
  <si>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</si>
  <si>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</si>
  <si>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</si>
  <si>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</si>
  <si>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</si>
  <si>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</si>
  <si>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</si>
  <si>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</si>
  <si>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</si>
  <si>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</si>
  <si>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</si>
  <si>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</si>
  <si>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</si>
  <si>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</si>
  <si>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</si>
  <si>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</si>
  <si>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</si>
  <si>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</si>
  <si>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</si>
  <si>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</si>
  <si>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</si>
  <si>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</si>
  <si>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</si>
  <si>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</si>
  <si>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</si>
  <si>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</si>
  <si>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</si>
  <si>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</si>
  <si>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</si>
  <si>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</si>
  <si>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</si>
  <si>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</si>
  <si>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</si>
  <si>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</si>
  <si>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</si>
  <si>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</si>
  <si>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</si>
  <si>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</si>
  <si>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</si>
  <si>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</si>
  <si>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</si>
  <si>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</si>
  <si>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</si>
  <si>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</si>
  <si>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</si>
  <si>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</si>
  <si>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</si>
  <si>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</si>
  <si>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</si>
  <si>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</si>
  <si>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</si>
  <si>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</si>
  <si>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</si>
  <si>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</si>
  <si>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</si>
  <si>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</si>
  <si>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</si>
  <si>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</si>
  <si>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現簡易水道施設は地元水道組合の所有物で有る事から、市としては更新を考えておりません。</t>
    <phoneticPr fontId="4"/>
  </si>
  <si>
    <t>　一般会計からの繰入金を廃止して事業運営を進めており、維持管理費についてはすべて地元負担になっておりますが、引き続き、上水道事業への切り替えに向けた地元協議も実施してまいります。</t>
    <phoneticPr fontId="4"/>
  </si>
  <si>
    <t xml:space="preserve">　収益的収支比率は類似団体平均を上回っていますが100％を超えてはおらず、赤字になっています。（前年度からの繰越金によって賄われています。）料金回収率は類似団体平均値を上回る55.67％となっており、給水収益で賄われていない部分については地元の負担金で賄っています。給水原価33.66円は類似団体、全国平均値の10％程度と低い数値ですが、簡易水道施設が地元水道組合所有の所有であり地方債の償還がないためだと考えられます。
　また、施設利用率と有収率はともには類似団体平均値を上回っていますが今後の給水人口の減少などにより年々減少傾向になることが予想されます。
</t>
    <rPh sb="135" eb="137">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</si>
</sst>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00-42B6-8E70-CC259150A49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8E00-42B6-8E70-CC259150A49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61.86</c:v>
                </c:pt>
                <c:pt idx="1">
                  <c:v>59.44</c:v>
                </c:pt>
                <c:pt idx="2">
                  <c:v>69.180000000000007</c:v>
                </c:pt>
                <c:pt idx="3">
                  <c:v>68.53</c:v>
                </c:pt>
                <c:pt idx="4">
                  <c:v>67.319999999999993</c:v>
                </c:pt>
              </c:numCache>
            </c:numRef>
          </c:val>
          <c:extLst>
            <c:ext xmlns:c16="http://schemas.microsoft.com/office/drawing/2014/chart" uri="{C3380CC4-5D6E-409C-BE32-E72D297353CC}">
              <c16:uniqueId val="{00000000-FD4B-41A5-8A27-22F68BC150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FD4B-41A5-8A27-22F68BC150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66.569999999999993</c:v>
                </c:pt>
                <c:pt idx="1">
                  <c:v>67.33</c:v>
                </c:pt>
                <c:pt idx="2">
                  <c:v>88.39</c:v>
                </c:pt>
                <c:pt idx="3">
                  <c:v>90.86</c:v>
                </c:pt>
                <c:pt idx="4">
                  <c:v>91.37</c:v>
                </c:pt>
              </c:numCache>
            </c:numRef>
          </c:val>
          <c:extLst>
            <c:ext xmlns:c16="http://schemas.microsoft.com/office/drawing/2014/chart" uri="{C3380CC4-5D6E-409C-BE32-E72D297353CC}">
              <c16:uniqueId val="{00000000-6CCB-4006-9371-F7E3F399E3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6CCB-4006-9371-F7E3F399E3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51.5</c:v>
                </c:pt>
                <c:pt idx="1">
                  <c:v>48.19</c:v>
                </c:pt>
                <c:pt idx="2">
                  <c:v>34.19</c:v>
                </c:pt>
                <c:pt idx="3">
                  <c:v>98.35</c:v>
                </c:pt>
                <c:pt idx="4">
                  <c:v>99.38</c:v>
                </c:pt>
              </c:numCache>
            </c:numRef>
          </c:val>
          <c:extLst>
            <c:ext xmlns:c16="http://schemas.microsoft.com/office/drawing/2014/chart" uri="{C3380CC4-5D6E-409C-BE32-E72D297353CC}">
              <c16:uniqueId val="{00000000-9746-432E-A523-BDF762EF7D4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9746-432E-A523-BDF762EF7D4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8-4FF8-991B-C0D4D682263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8-4FF8-991B-C0D4D682263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2-4ECF-A961-7BC9A9DACB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2-4ECF-A961-7BC9A9DACB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0-4682-8FF1-D1AAC5FC9E4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0-4682-8FF1-D1AAC5FC9E4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8-45A0-97DE-A18B03DD941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8-45A0-97DE-A18B03DD941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3499.11</c:v>
                </c:pt>
                <c:pt idx="1">
                  <c:v>3640.92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7D-4360-9350-BC7CBE58FE4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7F7D-4360-9350-BC7CBE58FE4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27.93</c:v>
                </c:pt>
                <c:pt idx="1">
                  <c:v>24.85</c:v>
                </c:pt>
                <c:pt idx="2">
                  <c:v>19.72</c:v>
                </c:pt>
                <c:pt idx="3">
                  <c:v>57</c:v>
                </c:pt>
                <c:pt idx="4">
                  <c:v>55.67</c:v>
                </c:pt>
              </c:numCache>
            </c:numRef>
          </c:val>
          <c:extLst>
            <c:ext xmlns:c16="http://schemas.microsoft.com/office/drawing/2014/chart" uri="{C3380CC4-5D6E-409C-BE32-E72D297353CC}">
              <c16:uniqueId val="{00000000-3DA5-48B3-9D93-55E863F5173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3DA5-48B3-9D93-55E863F5173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242.02</c:v>
                </c:pt>
                <c:pt idx="1">
                  <c:v>278.73</c:v>
                </c:pt>
                <c:pt idx="2">
                  <c:v>95</c:v>
                </c:pt>
                <c:pt idx="3">
                  <c:v>32.28</c:v>
                </c:pt>
                <c:pt idx="4">
                  <c:v>33.659999999999997</c:v>
                </c:pt>
              </c:numCache>
            </c:numRef>
          </c:val>
          <c:extLst>
            <c:ext xmlns:c16="http://schemas.microsoft.com/office/drawing/2014/chart" uri="{C3380CC4-5D6E-409C-BE32-E72D297353CC}">
              <c16:uniqueId val="{00000000-3ECB-40D9-860F-22604FF6C80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3ECB-40D9-860F-22604FF6C80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163477</v>
      </c>
      <c r="AM8" s="67"/>
      <c r="AN8" s="67"/>
      <c r="AO8" s="67"/>
      <c r="AP8" s="67"/>
      <c r="AQ8" s="67"/>
      <c r="AR8" s="67"/>
      <c r="AS8" s="67"/>
      <c r="AT8" s="66">
        <f>データ!$S$6</f>
        <v>623.58000000000004</v>
      </c>
      <c r="AU8" s="66"/>
      <c r="AV8" s="66"/>
      <c r="AW8" s="66"/>
      <c r="AX8" s="66"/>
      <c r="AY8" s="66"/>
      <c r="AZ8" s="66"/>
      <c r="BA8" s="66"/>
      <c r="BB8" s="66">
        <f>データ!$T$6</f>
        <v>262.16000000000003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0.67</v>
      </c>
      <c r="Q10" s="66"/>
      <c r="R10" s="66"/>
      <c r="S10" s="66"/>
      <c r="T10" s="66"/>
      <c r="U10" s="66"/>
      <c r="V10" s="66"/>
      <c r="W10" s="67">
        <f>データ!$Q$6</f>
        <v>733</v>
      </c>
      <c r="X10" s="67"/>
      <c r="Y10" s="67"/>
      <c r="Z10" s="67"/>
      <c r="AA10" s="67"/>
      <c r="AB10" s="67"/>
      <c r="AC10" s="67"/>
      <c r="AD10" s="2"/>
      <c r="AE10" s="2"/>
      <c r="AF10" s="2"/>
      <c r="AG10" s="2"/>
      <c r="AH10" s="2"/>
      <c r="AI10" s="2"/>
      <c r="AJ10" s="2"/>
      <c r="AK10" s="2"/>
      <c r="AL10" s="67">
        <f>データ!$U$6</f>
        <v>1096</v>
      </c>
      <c r="AM10" s="67"/>
      <c r="AN10" s="67"/>
      <c r="AO10" s="67"/>
      <c r="AP10" s="67"/>
      <c r="AQ10" s="67"/>
      <c r="AR10" s="67"/>
      <c r="AS10" s="67"/>
      <c r="AT10" s="66">
        <f>データ!$V$6</f>
        <v>1</v>
      </c>
      <c r="AU10" s="66"/>
      <c r="AV10" s="66"/>
      <c r="AW10" s="66"/>
      <c r="AX10" s="66"/>
      <c r="AY10" s="66"/>
      <c r="AZ10" s="66"/>
      <c r="BA10" s="66"/>
      <c r="BB10" s="66">
        <f>データ!$W$6</f>
        <v>1096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ZlKJ097r4B6AlgEk3NG/kbKxRHgNgdOJvuZ2vqYgNPFDTO9S4r5LzzSRj+dbA0yRDoCtOnBPfprqzaIrWAnIKw==" saltValue="4HLj6h2WsmAQvXqLk5Om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242047</v>
      </c>
      <c r="D6" s="34">
        <f t="shared" si="3"/>
        <v>47</v>
      </c>
      <c r="E6" s="34">
        <f t="shared" si="3"/>
        <v>1</v>
      </c>
      <c r="F6" s="34">
        <f t="shared" si="3"/>
        <v>0</v>
      </c>
      <c r="G6" s="34">
        <f t="shared" si="3"/>
        <v>0</v>
      </c>
      <c r="H6" s="34" t="str">
        <f t="shared" si="3"/>
        <v>三重県　松阪市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0.67</v>
      </c>
      <c r="Q6" s="35">
        <f t="shared" si="3"/>
        <v>733</v>
      </c>
      <c r="R6" s="35">
        <f t="shared" si="3"/>
        <v>163477</v>
      </c>
      <c r="S6" s="35">
        <f t="shared" si="3"/>
        <v>623.58000000000004</v>
      </c>
      <c r="T6" s="35">
        <f t="shared" si="3"/>
        <v>262.16000000000003</v>
      </c>
      <c r="U6" s="35">
        <f t="shared" si="3"/>
        <v>1096</v>
      </c>
      <c r="V6" s="35">
        <f t="shared" si="3"/>
        <v>1</v>
      </c>
      <c r="W6" s="35">
        <f t="shared" si="3"/>
        <v>1096</v>
      </c>
      <c r="X6" s="36">
        <f>IF(X7="",NA(),X7)</f>
        <v>51.5</v>
      </c>
      <c r="Y6" s="36">
        <f t="shared" ref="Y6:AG6" si="4">IF(Y7="",NA(),Y7)</f>
        <v>48.19</v>
      </c>
      <c r="Z6" s="36">
        <f t="shared" si="4"/>
        <v>34.19</v>
      </c>
      <c r="AA6" s="36">
        <f t="shared" si="4"/>
        <v>98.35</v>
      </c>
      <c r="AB6" s="36">
        <f t="shared" si="4"/>
        <v>99.38</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3499.11</v>
      </c>
      <c r="BF6" s="36">
        <f t="shared" ref="BF6:BN6" si="7">IF(BF7="",NA(),BF7)</f>
        <v>3640.92</v>
      </c>
      <c r="BG6" s="35">
        <f t="shared" si="7"/>
        <v>0</v>
      </c>
      <c r="BH6" s="35">
        <f t="shared" si="7"/>
        <v>0</v>
      </c>
      <c r="BI6" s="35">
        <f t="shared" si="7"/>
        <v>0</v>
      </c>
      <c r="BJ6" s="36">
        <f t="shared" si="7"/>
        <v>1134.67</v>
      </c>
      <c r="BK6" s="36">
        <f t="shared" si="7"/>
        <v>1144.79</v>
      </c>
      <c r="BL6" s="36">
        <f t="shared" si="7"/>
        <v>1302.33</v>
      </c>
      <c r="BM6" s="36">
        <f t="shared" si="7"/>
        <v>1274.21</v>
      </c>
      <c r="BN6" s="36">
        <f t="shared" si="7"/>
        <v>1183.92</v>
      </c>
      <c r="BO6" s="35" t="str">
        <f>IF(BO7="","",IF(BO7="-","【-】","【"&amp;SUBSTITUTE(TEXT(BO7,"#,##0.00"),"-","△")&amp;"】"))</f>
        <v>【1,084.05】</v>
      </c>
      <c r="BP6" s="36">
        <f>IF(BP7="",NA(),BP7)</f>
        <v>27.93</v>
      </c>
      <c r="BQ6" s="36">
        <f t="shared" ref="BQ6:BY6" si="8">IF(BQ7="",NA(),BQ7)</f>
        <v>24.85</v>
      </c>
      <c r="BR6" s="36">
        <f t="shared" si="8"/>
        <v>19.72</v>
      </c>
      <c r="BS6" s="36">
        <f t="shared" si="8"/>
        <v>57</v>
      </c>
      <c r="BT6" s="36">
        <f t="shared" si="8"/>
        <v>55.67</v>
      </c>
      <c r="BU6" s="36">
        <f t="shared" si="8"/>
        <v>40.6</v>
      </c>
      <c r="BV6" s="36">
        <f t="shared" si="8"/>
        <v>56.04</v>
      </c>
      <c r="BW6" s="36">
        <f t="shared" si="8"/>
        <v>40.89</v>
      </c>
      <c r="BX6" s="36">
        <f t="shared" si="8"/>
        <v>41.25</v>
      </c>
      <c r="BY6" s="36">
        <f t="shared" si="8"/>
        <v>42.5</v>
      </c>
      <c r="BZ6" s="35" t="str">
        <f>IF(BZ7="","",IF(BZ7="-","【-】","【"&amp;SUBSTITUTE(TEXT(BZ7,"#,##0.00"),"-","△")&amp;"】"))</f>
        <v>【53.46】</v>
      </c>
      <c r="CA6" s="36">
        <f>IF(CA7="",NA(),CA7)</f>
        <v>242.02</v>
      </c>
      <c r="CB6" s="36">
        <f t="shared" ref="CB6:CJ6" si="9">IF(CB7="",NA(),CB7)</f>
        <v>278.73</v>
      </c>
      <c r="CC6" s="36">
        <f t="shared" si="9"/>
        <v>95</v>
      </c>
      <c r="CD6" s="36">
        <f t="shared" si="9"/>
        <v>32.28</v>
      </c>
      <c r="CE6" s="36">
        <f t="shared" si="9"/>
        <v>33.659999999999997</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61.86</v>
      </c>
      <c r="CM6" s="36">
        <f t="shared" ref="CM6:CU6" si="10">IF(CM7="",NA(),CM7)</f>
        <v>59.44</v>
      </c>
      <c r="CN6" s="36">
        <f t="shared" si="10"/>
        <v>69.180000000000007</v>
      </c>
      <c r="CO6" s="36">
        <f t="shared" si="10"/>
        <v>68.53</v>
      </c>
      <c r="CP6" s="36">
        <f t="shared" si="10"/>
        <v>67.319999999999993</v>
      </c>
      <c r="CQ6" s="36">
        <f t="shared" si="10"/>
        <v>57.29</v>
      </c>
      <c r="CR6" s="36">
        <f t="shared" si="10"/>
        <v>55.9</v>
      </c>
      <c r="CS6" s="36">
        <f t="shared" si="10"/>
        <v>47.95</v>
      </c>
      <c r="CT6" s="36">
        <f t="shared" si="10"/>
        <v>48.26</v>
      </c>
      <c r="CU6" s="36">
        <f t="shared" si="10"/>
        <v>48.01</v>
      </c>
      <c r="CV6" s="35" t="str">
        <f>IF(CV7="","",IF(CV7="-","【-】","【"&amp;SUBSTITUTE(TEXT(CV7,"#,##0.00"),"-","△")&amp;"】"))</f>
        <v>【54.90】</v>
      </c>
      <c r="CW6" s="36">
        <f>IF(CW7="",NA(),CW7)</f>
        <v>66.569999999999993</v>
      </c>
      <c r="CX6" s="36">
        <f t="shared" ref="CX6:DF6" si="11">IF(CX7="",NA(),CX7)</f>
        <v>67.33</v>
      </c>
      <c r="CY6" s="36">
        <f t="shared" si="11"/>
        <v>88.39</v>
      </c>
      <c r="CZ6" s="36">
        <f t="shared" si="11"/>
        <v>90.86</v>
      </c>
      <c r="DA6" s="36">
        <f t="shared" si="11"/>
        <v>91.37</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6">
        <f t="shared" ref="EE6:EM6" si="14">IF(EE7="",NA(),EE7)</f>
        <v>0.09</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242047</v>
      </c>
      <c r="D7" s="38">
        <v>47</v>
      </c>
      <c r="E7" s="38">
        <v>1</v>
      </c>
      <c r="F7" s="38">
        <v>0</v>
      </c>
      <c r="G7" s="38">
        <v>0</v>
      </c>
      <c r="H7" s="38" t="s">
        <v>95</v>
      </c>
      <c r="I7" s="38" t="s">
        <v>96</v>
      </c>
      <c r="J7" s="38" t="s">
        <v>97</v>
      </c>
      <c r="K7" s="38" t="s">
        <v>98</v>
      </c>
      <c r="L7" s="38" t="s">
        <v>99</v>
      </c>
      <c r="M7" s="38" t="s">
        <v>100</v>
      </c>
      <c r="N7" s="39" t="s">
        <v>101</v>
      </c>
      <c r="O7" s="39" t="s">
        <v>102</v>
      </c>
      <c r="P7" s="39">
        <v>0.67</v>
      </c>
      <c r="Q7" s="39">
        <v>733</v>
      </c>
      <c r="R7" s="39">
        <v>163477</v>
      </c>
      <c r="S7" s="39">
        <v>623.58000000000004</v>
      </c>
      <c r="T7" s="39">
        <v>262.16000000000003</v>
      </c>
      <c r="U7" s="39">
        <v>1096</v>
      </c>
      <c r="V7" s="39">
        <v>1</v>
      </c>
      <c r="W7" s="39">
        <v>1096</v>
      </c>
      <c r="X7" s="39">
        <v>51.5</v>
      </c>
      <c r="Y7" s="39">
        <v>48.19</v>
      </c>
      <c r="Z7" s="39">
        <v>34.19</v>
      </c>
      <c r="AA7" s="39">
        <v>98.35</v>
      </c>
      <c r="AB7" s="39">
        <v>99.38</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3499.11</v>
      </c>
      <c r="BF7" s="39">
        <v>3640.92</v>
      </c>
      <c r="BG7" s="39">
        <v>0</v>
      </c>
      <c r="BH7" s="39">
        <v>0</v>
      </c>
      <c r="BI7" s="39">
        <v>0</v>
      </c>
      <c r="BJ7" s="39">
        <v>1134.67</v>
      </c>
      <c r="BK7" s="39">
        <v>1144.79</v>
      </c>
      <c r="BL7" s="39">
        <v>1302.33</v>
      </c>
      <c r="BM7" s="39">
        <v>1274.21</v>
      </c>
      <c r="BN7" s="39">
        <v>1183.92</v>
      </c>
      <c r="BO7" s="39">
        <v>1084.05</v>
      </c>
      <c r="BP7" s="39">
        <v>27.93</v>
      </c>
      <c r="BQ7" s="39">
        <v>24.85</v>
      </c>
      <c r="BR7" s="39">
        <v>19.72</v>
      </c>
      <c r="BS7" s="39">
        <v>57</v>
      </c>
      <c r="BT7" s="39">
        <v>55.67</v>
      </c>
      <c r="BU7" s="39">
        <v>40.6</v>
      </c>
      <c r="BV7" s="39">
        <v>56.04</v>
      </c>
      <c r="BW7" s="39">
        <v>40.89</v>
      </c>
      <c r="BX7" s="39">
        <v>41.25</v>
      </c>
      <c r="BY7" s="39">
        <v>42.5</v>
      </c>
      <c r="BZ7" s="39">
        <v>53.46</v>
      </c>
      <c r="CA7" s="39">
        <v>242.02</v>
      </c>
      <c r="CB7" s="39">
        <v>278.73</v>
      </c>
      <c r="CC7" s="39">
        <v>95</v>
      </c>
      <c r="CD7" s="39">
        <v>32.28</v>
      </c>
      <c r="CE7" s="39">
        <v>33.659999999999997</v>
      </c>
      <c r="CF7" s="39">
        <v>440.03</v>
      </c>
      <c r="CG7" s="39">
        <v>304.35000000000002</v>
      </c>
      <c r="CH7" s="39">
        <v>383.2</v>
      </c>
      <c r="CI7" s="39">
        <v>383.25</v>
      </c>
      <c r="CJ7" s="39">
        <v>377.72</v>
      </c>
      <c r="CK7" s="39">
        <v>300.47000000000003</v>
      </c>
      <c r="CL7" s="39">
        <v>61.86</v>
      </c>
      <c r="CM7" s="39">
        <v>59.44</v>
      </c>
      <c r="CN7" s="39">
        <v>69.180000000000007</v>
      </c>
      <c r="CO7" s="39">
        <v>68.53</v>
      </c>
      <c r="CP7" s="39">
        <v>67.319999999999993</v>
      </c>
      <c r="CQ7" s="39">
        <v>57.29</v>
      </c>
      <c r="CR7" s="39">
        <v>55.9</v>
      </c>
      <c r="CS7" s="39">
        <v>47.95</v>
      </c>
      <c r="CT7" s="39">
        <v>48.26</v>
      </c>
      <c r="CU7" s="39">
        <v>48.01</v>
      </c>
      <c r="CV7" s="39">
        <v>54.9</v>
      </c>
      <c r="CW7" s="39">
        <v>66.569999999999993</v>
      </c>
      <c r="CX7" s="39">
        <v>67.33</v>
      </c>
      <c r="CY7" s="39">
        <v>88.39</v>
      </c>
      <c r="CZ7" s="39">
        <v>90.86</v>
      </c>
      <c r="DA7" s="39">
        <v>91.37</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0.09</v>
      </c>
      <c r="EF7" s="39">
        <v>0</v>
      </c>
      <c r="EG7" s="39">
        <v>0</v>
      </c>
      <c r="EH7" s="39">
        <v>0</v>
      </c>
      <c r="EI7" s="39">
        <v>0.65</v>
      </c>
      <c r="EJ7" s="39">
        <v>0.53</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2021-02-05T02:05:23Z</cp:lastPrinted>
  <dcterms:created xsi:type="dcterms:W3CDTF">2020-12-04T02:21:11Z</dcterms:created>
  <dcterms:modified xsi:type="dcterms:W3CDTF">2021-02-05T04:14:43Z</dcterms:modified>
  <cp:category/>
</cp:coreProperties>
</file>