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1津市\"/>
    </mc:Choice>
  </mc:AlternateContent>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DC7" i="5"/>
  <c r="DB7" i="5"/>
  <c r="DA7" i="5"/>
  <c r="CZ7" i="5"/>
  <c r="CX7" i="5"/>
  <c r="CW7" i="5"/>
  <c r="CV7" i="5"/>
  <c r="CU7" i="5"/>
  <c r="HA78" i="4" s="1"/>
  <c r="CT7" i="5"/>
  <c r="CS7" i="5"/>
  <c r="CR7" i="5"/>
  <c r="CQ7" i="5"/>
  <c r="HP77" i="4" s="1"/>
  <c r="CP7" i="5"/>
  <c r="CO7" i="5"/>
  <c r="CN7" i="5"/>
  <c r="CM7" i="5"/>
  <c r="CV67" i="4" s="1"/>
  <c r="CK7" i="5"/>
  <c r="CJ7" i="5"/>
  <c r="CI7" i="5"/>
  <c r="CH7" i="5"/>
  <c r="AG78" i="4" s="1"/>
  <c r="CG7" i="5"/>
  <c r="CF7" i="5"/>
  <c r="CE7" i="5"/>
  <c r="BK77" i="4" s="1"/>
  <c r="CD7" i="5"/>
  <c r="AV77" i="4" s="1"/>
  <c r="CC7" i="5"/>
  <c r="CB7" i="5"/>
  <c r="BZ7" i="5"/>
  <c r="BY7" i="5"/>
  <c r="LH53" i="4" s="1"/>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C88" i="4"/>
  <c r="MI78" i="4"/>
  <c r="LE78" i="4"/>
  <c r="KP78" i="4"/>
  <c r="KA78" i="4"/>
  <c r="IT78" i="4"/>
  <c r="IE78" i="4"/>
  <c r="HP78" i="4"/>
  <c r="GL78" i="4"/>
  <c r="BZ78" i="4"/>
  <c r="BK78" i="4"/>
  <c r="AV78" i="4"/>
  <c r="R78" i="4"/>
  <c r="MI77" i="4"/>
  <c r="LT77" i="4"/>
  <c r="LE77" i="4"/>
  <c r="KP77" i="4"/>
  <c r="KA77" i="4"/>
  <c r="IT77" i="4"/>
  <c r="IE77" i="4"/>
  <c r="HA77" i="4"/>
  <c r="GL77" i="4"/>
  <c r="BZ77" i="4"/>
  <c r="AG77" i="4"/>
  <c r="R77" i="4"/>
  <c r="CV76" i="4"/>
  <c r="MA53" i="4"/>
  <c r="KO53" i="4"/>
  <c r="JV53" i="4"/>
  <c r="JC53" i="4"/>
  <c r="HJ53" i="4"/>
  <c r="GQ53" i="4"/>
  <c r="FX53" i="4"/>
  <c r="FE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X31" i="4"/>
  <c r="FE31" i="4"/>
  <c r="EL31" i="4"/>
  <c r="BZ31" i="4"/>
  <c r="BG31" i="4"/>
  <c r="AN31" i="4"/>
  <c r="LJ10" i="4"/>
  <c r="JQ10" i="4"/>
  <c r="HX10" i="4"/>
  <c r="DU10" i="4"/>
  <c r="B10" i="4"/>
  <c r="JQ8" i="4"/>
  <c r="HX8" i="4"/>
  <c r="FJ8" i="4"/>
  <c r="CF8" i="4"/>
  <c r="AQ8" i="4"/>
  <c r="B8" i="4"/>
  <c r="MI76" i="4" l="1"/>
  <c r="HJ51" i="4"/>
  <c r="MA30" i="4"/>
  <c r="CS30" i="4"/>
  <c r="IT76" i="4"/>
  <c r="CS51" i="4"/>
  <c r="HJ30" i="4"/>
  <c r="BZ76" i="4"/>
  <c r="MA51" i="4"/>
  <c r="C11" i="5"/>
  <c r="D11" i="5"/>
  <c r="E11" i="5"/>
  <c r="B11" i="5"/>
  <c r="BK76" i="4" l="1"/>
  <c r="LH51" i="4"/>
  <c r="BZ30" i="4"/>
  <c r="LT76" i="4"/>
  <c r="GQ51" i="4"/>
  <c r="LH30" i="4"/>
  <c r="IE76" i="4"/>
  <c r="BZ51" i="4"/>
  <c r="GQ30" i="4"/>
  <c r="BG30" i="4"/>
  <c r="AV76" i="4"/>
  <c r="KO51" i="4"/>
  <c r="LE76" i="4"/>
  <c r="BG51" i="4"/>
  <c r="FX51" i="4"/>
  <c r="KO30" i="4"/>
  <c r="HP76" i="4"/>
  <c r="FX30" i="4"/>
  <c r="HA76" i="4"/>
  <c r="AN51" i="4"/>
  <c r="FE30" i="4"/>
  <c r="JV30" i="4"/>
  <c r="AN30" i="4"/>
  <c r="AG76" i="4"/>
  <c r="JV51" i="4"/>
  <c r="KP76" i="4"/>
  <c r="FE51" i="4"/>
  <c r="KA76" i="4"/>
  <c r="EL51" i="4"/>
  <c r="JC30" i="4"/>
  <c r="GL76" i="4"/>
  <c r="U51" i="4"/>
  <c r="EL30" i="4"/>
  <c r="JC51" i="4"/>
  <c r="U30" i="4"/>
  <c r="R76" i="4"/>
</calcChain>
</file>

<file path=xl/sharedStrings.xml><?xml version="1.0" encoding="utf-8"?>
<sst xmlns="http://schemas.openxmlformats.org/spreadsheetml/2006/main" count="286" uniqueCount="125">
  <si>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</si>
  <si>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</si>
  <si>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</si>
  <si>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</si>
  <si>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</si>
  <si>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</si>
  <si>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</si>
  <si>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</si>
  <si>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</si>
  <si>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</si>
  <si>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</si>
  <si>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</si>
  <si>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</si>
  <si>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</si>
  <si>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</si>
  <si>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</si>
  <si>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</si>
  <si>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</si>
  <si>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</si>
  <si>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</si>
  <si>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</si>
  <si>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</si>
  <si>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</si>
  <si>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</si>
  <si>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</si>
  <si>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</si>
  <si>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</si>
  <si>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</si>
  <si>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</si>
  <si>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</si>
  <si>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</si>
  <si>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</si>
  <si>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</si>
  <si>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</si>
  <si>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</si>
  <si>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</si>
  <si>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</si>
  <si>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</si>
  <si>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</si>
  <si>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</si>
  <si>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</si>
  <si>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</si>
  <si>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</si>
  <si>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</si>
  <si>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</si>
  <si>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</si>
  <si>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</si>
  <si>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</si>
  <si>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</si>
  <si>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</si>
  <si>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</si>
  <si>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</si>
  <si>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</si>
  <si>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</si>
  <si>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</si>
  <si>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</si>
  <si>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</si>
  <si>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</si>
  <si>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</si>
  <si>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</si>
  <si>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</si>
  <si>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</si>
  <si>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</si>
  <si>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</si>
  <si>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</si>
  <si>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</si>
  <si>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</si>
  <si>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</si>
  <si>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</si>
  <si>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</si>
  <si>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</si>
  <si>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</si>
  <si>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</si>
  <si>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</si>
  <si>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</si>
  <si>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</si>
  <si>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</si>
  <si>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</si>
  <si>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</si>
  <si>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</si>
  <si>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</si>
  <si>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</si>
  <si>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</si>
  <si>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</si>
  <si>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</si>
  <si>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</si>
  <si>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</si>
  <si>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</si>
  <si>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</si>
  <si>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</si>
  <si>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</si>
  <si>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</si>
  <si>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</si>
  <si>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</si>
  <si>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</si>
  <si>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</si>
  <si>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</si>
  <si>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</si>
  <si>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</si>
  <si>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</si>
  <si>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</si>
  <si>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</si>
  <si>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</si>
  <si>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</si>
  <si>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三重県　津市</t>
  </si>
  <si>
    <t>久居駅東口駐車場</t>
  </si>
  <si>
    <t>法適用</t>
  </si>
  <si>
    <t>駐車場整備事業</t>
  </si>
  <si>
    <t>-</t>
  </si>
  <si>
    <t>Ａ３Ｂ１</t>
  </si>
  <si>
    <t>非設置</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</si>
  <si>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</si>
  <si>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</si>
  <si>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</si>
  <si>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</si>
  <si>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</si>
  <si>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</si>
  <si>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</si>
  <si>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</si>
  <si>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</si>
  <si>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</si>
  <si>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広場式の駐車場で、施設等は当面のところ改修の必要性はないが、駐車場の管理機器等については、適正な時期に更新していく必要がある。</t>
    <rPh sb="0" eb="2">
      <t>ヒロバ</t>
    </rPh>
    <rPh sb="2" eb="3">
      <t>シキ</t>
    </rPh>
    <rPh sb="4" eb="7">
      <t>チュウシャジョウ</t>
    </rPh>
    <rPh sb="9" eb="11">
      <t>シセツ</t>
    </rPh>
    <rPh sb="11" eb="12">
      <t>トウ</t>
    </rPh>
    <rPh sb="13" eb="15">
      <t>トウメン</t>
    </rPh>
    <rPh sb="19" eb="21">
      <t>カイシュウ</t>
    </rPh>
    <rPh sb="22" eb="25">
      <t>ヒツヨウセイ</t>
    </rPh>
    <rPh sb="30" eb="32">
      <t>チュウシャ</t>
    </rPh>
    <rPh sb="32" eb="33">
      <t>ジョウ</t>
    </rPh>
    <rPh sb="34" eb="36">
      <t>カンリ</t>
    </rPh>
    <rPh sb="36" eb="38">
      <t>キキ</t>
    </rPh>
    <rPh sb="38" eb="39">
      <t>トウ</t>
    </rPh>
    <rPh sb="45" eb="47">
      <t>テキセイ</t>
    </rPh>
    <rPh sb="48" eb="50">
      <t>ジキ</t>
    </rPh>
    <rPh sb="51" eb="53">
      <t>コウシン</t>
    </rPh>
    <rPh sb="57" eb="59">
      <t>ヒツヨウ</t>
    </rPh>
    <phoneticPr fontId="5"/>
  </si>
  <si>
    <t>同じ駐車場事業会計で隣接するポルタひさい駐車場と比較して長時間の利用が多く、利用者の大半を駅利用者が占めると想定され、新型コロナウィルス感染症の影響による利用者の減少により令和２年３月の駐車収益は大幅に減少している。</t>
    <rPh sb="0" eb="1">
      <t>オナ</t>
    </rPh>
    <rPh sb="2" eb="5">
      <t>チュウシャジョウ</t>
    </rPh>
    <rPh sb="5" eb="7">
      <t>ジギョウ</t>
    </rPh>
    <rPh sb="7" eb="9">
      <t>カイケイ</t>
    </rPh>
    <rPh sb="10" eb="12">
      <t>リンセツ</t>
    </rPh>
    <rPh sb="20" eb="23">
      <t>チュウシャジョウ</t>
    </rPh>
    <rPh sb="24" eb="26">
      <t>ヒカク</t>
    </rPh>
    <rPh sb="28" eb="31">
      <t>チョウジカン</t>
    </rPh>
    <rPh sb="32" eb="34">
      <t>リヨウ</t>
    </rPh>
    <rPh sb="35" eb="36">
      <t>オオ</t>
    </rPh>
    <rPh sb="38" eb="41">
      <t>リヨウシャ</t>
    </rPh>
    <rPh sb="42" eb="44">
      <t>タイハン</t>
    </rPh>
    <rPh sb="45" eb="46">
      <t>エキ</t>
    </rPh>
    <rPh sb="46" eb="49">
      <t>リヨウシャ</t>
    </rPh>
    <rPh sb="50" eb="51">
      <t>シ</t>
    </rPh>
    <rPh sb="54" eb="56">
      <t>ソウテイ</t>
    </rPh>
    <rPh sb="77" eb="80">
      <t>リヨウシャ</t>
    </rPh>
    <rPh sb="81" eb="82">
      <t>ゲン</t>
    </rPh>
    <rPh sb="82" eb="83">
      <t>ショウ</t>
    </rPh>
    <phoneticPr fontId="5"/>
  </si>
  <si>
    <t>平成３０年９月１日に供用開始された駐車場であり、年間の収支額の比較はできない状況であるが、新型コロナウィルス感染症の影響により令和２年３月の駐車収益は大幅に減少している。</t>
    <rPh sb="0" eb="2">
      <t>ヘイセイ</t>
    </rPh>
    <rPh sb="4" eb="5">
      <t>ネン</t>
    </rPh>
    <rPh sb="6" eb="7">
      <t>ガツ</t>
    </rPh>
    <rPh sb="8" eb="9">
      <t>ニチ</t>
    </rPh>
    <rPh sb="10" eb="12">
      <t>キョウヨウ</t>
    </rPh>
    <rPh sb="12" eb="14">
      <t>カイシ</t>
    </rPh>
    <rPh sb="17" eb="20">
      <t>チュウシャジョウ</t>
    </rPh>
    <rPh sb="24" eb="26">
      <t>ネンカン</t>
    </rPh>
    <rPh sb="27" eb="29">
      <t>シュウシ</t>
    </rPh>
    <rPh sb="29" eb="30">
      <t>ガク</t>
    </rPh>
    <rPh sb="31" eb="33">
      <t>ヒカク</t>
    </rPh>
    <rPh sb="38" eb="40">
      <t>ジョウキョウ</t>
    </rPh>
    <rPh sb="75" eb="77">
      <t>オオハバ</t>
    </rPh>
    <rPh sb="78" eb="80">
      <t>ゲンショウ</t>
    </rPh>
    <phoneticPr fontId="5"/>
  </si>
  <si>
    <t>平成３０年９月１日に供用開始された駐車場であり、昨年度は暫定的な数値となっていた。
今年度から減価償却も開始されたが、経常収支比率も１００％を大きく超えている等運営に問題はない。
ただし、新型コロナウィルス感染症の影響により令和２年３月の駐車収益は大幅に減少しており、今後の動向を注視していく必要がある。</t>
    <rPh sb="0" eb="2">
      <t>ヘイセイ</t>
    </rPh>
    <rPh sb="4" eb="5">
      <t>ネン</t>
    </rPh>
    <rPh sb="6" eb="7">
      <t>ガツ</t>
    </rPh>
    <rPh sb="8" eb="9">
      <t>ニチ</t>
    </rPh>
    <rPh sb="10" eb="12">
      <t>キョウヨウ</t>
    </rPh>
    <rPh sb="12" eb="14">
      <t>カイシ</t>
    </rPh>
    <rPh sb="17" eb="20">
      <t>チュウシャジョウ</t>
    </rPh>
    <rPh sb="24" eb="27">
      <t>サクネンド</t>
    </rPh>
    <rPh sb="28" eb="31">
      <t>ザンテイテキ</t>
    </rPh>
    <rPh sb="32" eb="34">
      <t>スウチ</t>
    </rPh>
    <rPh sb="42" eb="45">
      <t>コンネンド</t>
    </rPh>
    <rPh sb="47" eb="49">
      <t>ゲンカ</t>
    </rPh>
    <rPh sb="49" eb="51">
      <t>ショウキャク</t>
    </rPh>
    <rPh sb="52" eb="54">
      <t>カイシ</t>
    </rPh>
    <rPh sb="59" eb="61">
      <t>ケイジョウ</t>
    </rPh>
    <rPh sb="61" eb="63">
      <t>シュウシ</t>
    </rPh>
    <rPh sb="63" eb="65">
      <t>ヒリツ</t>
    </rPh>
    <rPh sb="71" eb="72">
      <t>オオ</t>
    </rPh>
    <rPh sb="74" eb="75">
      <t>コ</t>
    </rPh>
    <rPh sb="79" eb="80">
      <t>トウ</t>
    </rPh>
    <rPh sb="80" eb="82">
      <t>ウンエイ</t>
    </rPh>
    <rPh sb="83" eb="85">
      <t>モンダイ</t>
    </rPh>
    <rPh sb="134" eb="136">
      <t>コンゴ</t>
    </rPh>
    <rPh sb="137" eb="139">
      <t>ドウコウ</t>
    </rPh>
    <rPh sb="140" eb="142">
      <t>チュウシ</t>
    </rPh>
    <rPh sb="146" eb="1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</si>
</sst>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449.7</c:v>
                </c:pt>
                <c:pt idx="4">
                  <c:v>195.4</c:v>
                </c:pt>
              </c:numCache>
            </c:numRef>
          </c:val>
          <c:extLst>
            <c:ext xmlns:c16="http://schemas.microsoft.com/office/drawing/2014/chart" uri="{C3380CC4-5D6E-409C-BE32-E72D297353CC}">
              <c16:uniqueId val="{00000000-70D1-430A-A3D0-8108D90D6029}"/>
            </c:ext>
          </c:extLst>
        </c:ser>
        <c:dLbls>
          <c:showLegendKey val="0"/>
          <c:showVal val="0"/>
          <c:showCatName val="0"/>
          <c:showSerName val="0"/>
          <c:showPercent val="0"/>
          <c:showBubbleSize val="0"/>
        </c:dLbls>
        <c:gapWidth val="150"/>
        <c:axId val="601862400"/>
        <c:axId val="601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287.10000000000002</c:v>
                </c:pt>
                <c:pt idx="4">
                  <c:v>62.2</c:v>
                </c:pt>
              </c:numCache>
            </c:numRef>
          </c:val>
          <c:smooth val="0"/>
          <c:extLst>
            <c:ext xmlns:c16="http://schemas.microsoft.com/office/drawing/2014/chart" uri="{C3380CC4-5D6E-409C-BE32-E72D297353CC}">
              <c16:uniqueId val="{00000001-70D1-430A-A3D0-8108D90D6029}"/>
            </c:ext>
          </c:extLst>
        </c:ser>
        <c:dLbls>
          <c:showLegendKey val="0"/>
          <c:showVal val="0"/>
          <c:showCatName val="0"/>
          <c:showSerName val="0"/>
          <c:showPercent val="0"/>
          <c:showBubbleSize val="0"/>
        </c:dLbls>
        <c:marker val="1"/>
        <c:smooth val="0"/>
        <c:axId val="601862400"/>
        <c:axId val="601865536"/>
      </c:lineChart>
      <c:catAx>
        <c:axId val="601862400"/>
        <c:scaling>
          <c:orientation val="minMax"/>
        </c:scaling>
        <c:delete val="1"/>
        <c:axPos val="b"/>
        <c:numFmt formatCode="General" sourceLinked="1"/>
        <c:majorTickMark val="none"/>
        <c:minorTickMark val="none"/>
        <c:tickLblPos val="none"/>
        <c:crossAx val="601865536"/>
        <c:crosses val="autoZero"/>
        <c:auto val="1"/>
        <c:lblAlgn val="ctr"/>
        <c:lblOffset val="100"/>
        <c:noMultiLvlLbl val="1"/>
      </c:catAx>
      <c:valAx>
        <c:axId val="6018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86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3773-4B18-BD6C-44251195499A}"/>
            </c:ext>
          </c:extLst>
        </c:ser>
        <c:dLbls>
          <c:showLegendKey val="0"/>
          <c:showVal val="0"/>
          <c:showCatName val="0"/>
          <c:showSerName val="0"/>
          <c:showPercent val="0"/>
          <c:showBubbleSize val="0"/>
        </c:dLbls>
        <c:gapWidth val="150"/>
        <c:axId val="601866320"/>
        <c:axId val="6018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3773-4B18-BD6C-44251195499A}"/>
            </c:ext>
          </c:extLst>
        </c:ser>
        <c:dLbls>
          <c:showLegendKey val="0"/>
          <c:showVal val="0"/>
          <c:showCatName val="0"/>
          <c:showSerName val="0"/>
          <c:showPercent val="0"/>
          <c:showBubbleSize val="0"/>
        </c:dLbls>
        <c:marker val="1"/>
        <c:smooth val="0"/>
        <c:axId val="601866320"/>
        <c:axId val="601868672"/>
      </c:lineChart>
      <c:catAx>
        <c:axId val="601866320"/>
        <c:scaling>
          <c:orientation val="minMax"/>
        </c:scaling>
        <c:delete val="1"/>
        <c:axPos val="b"/>
        <c:numFmt formatCode="General" sourceLinked="1"/>
        <c:majorTickMark val="none"/>
        <c:minorTickMark val="none"/>
        <c:tickLblPos val="none"/>
        <c:crossAx val="601868672"/>
        <c:crosses val="autoZero"/>
        <c:auto val="1"/>
        <c:lblAlgn val="ctr"/>
        <c:lblOffset val="100"/>
        <c:noMultiLvlLbl val="1"/>
      </c:catAx>
      <c:valAx>
        <c:axId val="60186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86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E835-4A3C-8985-C4EEB63CF676}"/>
            </c:ext>
          </c:extLst>
        </c:ser>
        <c:dLbls>
          <c:showLegendKey val="0"/>
          <c:showVal val="0"/>
          <c:showCatName val="0"/>
          <c:showSerName val="0"/>
          <c:showPercent val="0"/>
          <c:showBubbleSize val="0"/>
        </c:dLbls>
        <c:gapWidth val="150"/>
        <c:axId val="601872592"/>
        <c:axId val="6018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E835-4A3C-8985-C4EEB63CF676}"/>
            </c:ext>
          </c:extLst>
        </c:ser>
        <c:dLbls>
          <c:showLegendKey val="0"/>
          <c:showVal val="0"/>
          <c:showCatName val="0"/>
          <c:showSerName val="0"/>
          <c:showPercent val="0"/>
          <c:showBubbleSize val="0"/>
        </c:dLbls>
        <c:marker val="1"/>
        <c:smooth val="0"/>
        <c:axId val="601872592"/>
        <c:axId val="601870240"/>
      </c:lineChart>
      <c:catAx>
        <c:axId val="601872592"/>
        <c:scaling>
          <c:orientation val="minMax"/>
        </c:scaling>
        <c:delete val="1"/>
        <c:axPos val="b"/>
        <c:numFmt formatCode="General" sourceLinked="1"/>
        <c:majorTickMark val="none"/>
        <c:minorTickMark val="none"/>
        <c:tickLblPos val="none"/>
        <c:crossAx val="601870240"/>
        <c:crosses val="autoZero"/>
        <c:auto val="1"/>
        <c:lblAlgn val="ctr"/>
        <c:lblOffset val="100"/>
        <c:noMultiLvlLbl val="1"/>
      </c:catAx>
      <c:valAx>
        <c:axId val="60187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87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#N/A</c:v>
                </c:pt>
                <c:pt idx="1">
                  <c:v>#N/A</c:v>
                </c:pt>
                <c:pt idx="2">
                  <c:v>#N/A</c:v>
                </c:pt>
                <c:pt idx="3">
                  <c:v>0</c:v>
                </c:pt>
                <c:pt idx="4">
                  <c:v>10</c:v>
                </c:pt>
              </c:numCache>
            </c:numRef>
          </c:val>
          <c:extLst>
            <c:ext xmlns:c16="http://schemas.microsoft.com/office/drawing/2014/chart" uri="{C3380CC4-5D6E-409C-BE32-E72D297353CC}">
              <c16:uniqueId val="{00000000-E054-4AF8-8F92-11F6851E9114}"/>
            </c:ext>
          </c:extLst>
        </c:ser>
        <c:dLbls>
          <c:showLegendKey val="0"/>
          <c:showVal val="0"/>
          <c:showCatName val="0"/>
          <c:showSerName val="0"/>
          <c:showPercent val="0"/>
          <c:showBubbleSize val="0"/>
        </c:dLbls>
        <c:gapWidth val="150"/>
        <c:axId val="572243208"/>
        <c:axId val="5722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#N/A</c:v>
                </c:pt>
                <c:pt idx="1">
                  <c:v>#N/A</c:v>
                </c:pt>
                <c:pt idx="2">
                  <c:v>#N/A</c:v>
                </c:pt>
                <c:pt idx="3">
                  <c:v>5.9</c:v>
                </c:pt>
                <c:pt idx="4">
                  <c:v>11.7</c:v>
                </c:pt>
              </c:numCache>
            </c:numRef>
          </c:val>
          <c:smooth val="0"/>
          <c:extLst>
            <c:ext xmlns:c16="http://schemas.microsoft.com/office/drawing/2014/chart" uri="{C3380CC4-5D6E-409C-BE32-E72D297353CC}">
              <c16:uniqueId val="{00000001-E054-4AF8-8F92-11F6851E9114}"/>
            </c:ext>
          </c:extLst>
        </c:ser>
        <c:dLbls>
          <c:showLegendKey val="0"/>
          <c:showVal val="0"/>
          <c:showCatName val="0"/>
          <c:showSerName val="0"/>
          <c:showPercent val="0"/>
          <c:showBubbleSize val="0"/>
        </c:dLbls>
        <c:marker val="1"/>
        <c:smooth val="0"/>
        <c:axId val="572243208"/>
        <c:axId val="572249088"/>
      </c:lineChart>
      <c:catAx>
        <c:axId val="572243208"/>
        <c:scaling>
          <c:orientation val="minMax"/>
        </c:scaling>
        <c:delete val="1"/>
        <c:axPos val="b"/>
        <c:numFmt formatCode="General" sourceLinked="1"/>
        <c:majorTickMark val="none"/>
        <c:minorTickMark val="none"/>
        <c:tickLblPos val="none"/>
        <c:crossAx val="572249088"/>
        <c:crosses val="autoZero"/>
        <c:auto val="1"/>
        <c:lblAlgn val="ctr"/>
        <c:lblOffset val="100"/>
        <c:noMultiLvlLbl val="1"/>
      </c:catAx>
      <c:valAx>
        <c:axId val="5722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24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E177-4854-B7E3-9CB9D1A50D4F}"/>
            </c:ext>
          </c:extLst>
        </c:ser>
        <c:dLbls>
          <c:showLegendKey val="0"/>
          <c:showVal val="0"/>
          <c:showCatName val="0"/>
          <c:showSerName val="0"/>
          <c:showPercent val="0"/>
          <c:showBubbleSize val="0"/>
        </c:dLbls>
        <c:gapWidth val="150"/>
        <c:axId val="485729944"/>
        <c:axId val="60372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E177-4854-B7E3-9CB9D1A50D4F}"/>
            </c:ext>
          </c:extLst>
        </c:ser>
        <c:dLbls>
          <c:showLegendKey val="0"/>
          <c:showVal val="0"/>
          <c:showCatName val="0"/>
          <c:showSerName val="0"/>
          <c:showPercent val="0"/>
          <c:showBubbleSize val="0"/>
        </c:dLbls>
        <c:marker val="1"/>
        <c:smooth val="0"/>
        <c:axId val="485729944"/>
        <c:axId val="603725384"/>
      </c:lineChart>
      <c:catAx>
        <c:axId val="485729944"/>
        <c:scaling>
          <c:orientation val="minMax"/>
        </c:scaling>
        <c:delete val="1"/>
        <c:axPos val="b"/>
        <c:numFmt formatCode="General" sourceLinked="1"/>
        <c:majorTickMark val="none"/>
        <c:minorTickMark val="none"/>
        <c:tickLblPos val="none"/>
        <c:crossAx val="603725384"/>
        <c:crosses val="autoZero"/>
        <c:auto val="1"/>
        <c:lblAlgn val="ctr"/>
        <c:lblOffset val="100"/>
        <c:noMultiLvlLbl val="1"/>
      </c:catAx>
      <c:valAx>
        <c:axId val="60372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2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4BA7-4366-A242-4C6643CC7C78}"/>
            </c:ext>
          </c:extLst>
        </c:ser>
        <c:dLbls>
          <c:showLegendKey val="0"/>
          <c:showVal val="0"/>
          <c:showCatName val="0"/>
          <c:showSerName val="0"/>
          <c:showPercent val="0"/>
          <c:showBubbleSize val="0"/>
        </c:dLbls>
        <c:gapWidth val="150"/>
        <c:axId val="603723032"/>
        <c:axId val="6037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4BA7-4366-A242-4C6643CC7C78}"/>
            </c:ext>
          </c:extLst>
        </c:ser>
        <c:dLbls>
          <c:showLegendKey val="0"/>
          <c:showVal val="0"/>
          <c:showCatName val="0"/>
          <c:showSerName val="0"/>
          <c:showPercent val="0"/>
          <c:showBubbleSize val="0"/>
        </c:dLbls>
        <c:marker val="1"/>
        <c:smooth val="0"/>
        <c:axId val="603723032"/>
        <c:axId val="603721856"/>
      </c:lineChart>
      <c:catAx>
        <c:axId val="603723032"/>
        <c:scaling>
          <c:orientation val="minMax"/>
        </c:scaling>
        <c:delete val="1"/>
        <c:axPos val="b"/>
        <c:numFmt formatCode="General" sourceLinked="1"/>
        <c:majorTickMark val="none"/>
        <c:minorTickMark val="none"/>
        <c:tickLblPos val="none"/>
        <c:crossAx val="603721856"/>
        <c:crosses val="autoZero"/>
        <c:auto val="1"/>
        <c:lblAlgn val="ctr"/>
        <c:lblOffset val="100"/>
        <c:noMultiLvlLbl val="1"/>
      </c:catAx>
      <c:valAx>
        <c:axId val="60372185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372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56.6</c:v>
                </c:pt>
                <c:pt idx="4">
                  <c:v>53.7</c:v>
                </c:pt>
              </c:numCache>
            </c:numRef>
          </c:val>
          <c:extLst>
            <c:ext xmlns:c16="http://schemas.microsoft.com/office/drawing/2014/chart" uri="{C3380CC4-5D6E-409C-BE32-E72D297353CC}">
              <c16:uniqueId val="{00000000-558E-4103-8D75-3FFCD13829DF}"/>
            </c:ext>
          </c:extLst>
        </c:ser>
        <c:dLbls>
          <c:showLegendKey val="0"/>
          <c:showVal val="0"/>
          <c:showCatName val="0"/>
          <c:showSerName val="0"/>
          <c:showPercent val="0"/>
          <c:showBubbleSize val="0"/>
        </c:dLbls>
        <c:gapWidth val="150"/>
        <c:axId val="603724600"/>
        <c:axId val="60371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52.9</c:v>
                </c:pt>
                <c:pt idx="4">
                  <c:v>44.8</c:v>
                </c:pt>
              </c:numCache>
            </c:numRef>
          </c:val>
          <c:smooth val="0"/>
          <c:extLst>
            <c:ext xmlns:c16="http://schemas.microsoft.com/office/drawing/2014/chart" uri="{C3380CC4-5D6E-409C-BE32-E72D297353CC}">
              <c16:uniqueId val="{00000001-558E-4103-8D75-3FFCD13829DF}"/>
            </c:ext>
          </c:extLst>
        </c:ser>
        <c:dLbls>
          <c:showLegendKey val="0"/>
          <c:showVal val="0"/>
          <c:showCatName val="0"/>
          <c:showSerName val="0"/>
          <c:showPercent val="0"/>
          <c:showBubbleSize val="0"/>
        </c:dLbls>
        <c:marker val="1"/>
        <c:smooth val="0"/>
        <c:axId val="603724600"/>
        <c:axId val="603716760"/>
      </c:lineChart>
      <c:catAx>
        <c:axId val="603724600"/>
        <c:scaling>
          <c:orientation val="minMax"/>
        </c:scaling>
        <c:delete val="1"/>
        <c:axPos val="b"/>
        <c:numFmt formatCode="General" sourceLinked="1"/>
        <c:majorTickMark val="none"/>
        <c:minorTickMark val="none"/>
        <c:tickLblPos val="none"/>
        <c:crossAx val="603716760"/>
        <c:crosses val="autoZero"/>
        <c:auto val="1"/>
        <c:lblAlgn val="ctr"/>
        <c:lblOffset val="100"/>
        <c:noMultiLvlLbl val="1"/>
      </c:catAx>
      <c:valAx>
        <c:axId val="60371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72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77.8</c:v>
                </c:pt>
                <c:pt idx="4">
                  <c:v>81.5</c:v>
                </c:pt>
              </c:numCache>
            </c:numRef>
          </c:val>
          <c:extLst>
            <c:ext xmlns:c16="http://schemas.microsoft.com/office/drawing/2014/chart" uri="{C3380CC4-5D6E-409C-BE32-E72D297353CC}">
              <c16:uniqueId val="{00000000-B50E-4EA4-BB8B-6A0404ED0DAA}"/>
            </c:ext>
          </c:extLst>
        </c:ser>
        <c:dLbls>
          <c:showLegendKey val="0"/>
          <c:showVal val="0"/>
          <c:showCatName val="0"/>
          <c:showSerName val="0"/>
          <c:showPercent val="0"/>
          <c:showBubbleSize val="0"/>
        </c:dLbls>
        <c:gapWidth val="150"/>
        <c:axId val="603713624"/>
        <c:axId val="6037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54.8</c:v>
                </c:pt>
                <c:pt idx="4">
                  <c:v>15.5</c:v>
                </c:pt>
              </c:numCache>
            </c:numRef>
          </c:val>
          <c:smooth val="0"/>
          <c:extLst>
            <c:ext xmlns:c16="http://schemas.microsoft.com/office/drawing/2014/chart" uri="{C3380CC4-5D6E-409C-BE32-E72D297353CC}">
              <c16:uniqueId val="{00000001-B50E-4EA4-BB8B-6A0404ED0DAA}"/>
            </c:ext>
          </c:extLst>
        </c:ser>
        <c:dLbls>
          <c:showLegendKey val="0"/>
          <c:showVal val="0"/>
          <c:showCatName val="0"/>
          <c:showSerName val="0"/>
          <c:showPercent val="0"/>
          <c:showBubbleSize val="0"/>
        </c:dLbls>
        <c:marker val="1"/>
        <c:smooth val="0"/>
        <c:axId val="603713624"/>
        <c:axId val="603724208"/>
      </c:lineChart>
      <c:catAx>
        <c:axId val="603713624"/>
        <c:scaling>
          <c:orientation val="minMax"/>
        </c:scaling>
        <c:delete val="1"/>
        <c:axPos val="b"/>
        <c:numFmt formatCode="General" sourceLinked="1"/>
        <c:majorTickMark val="none"/>
        <c:minorTickMark val="none"/>
        <c:tickLblPos val="none"/>
        <c:crossAx val="603724208"/>
        <c:crosses val="autoZero"/>
        <c:auto val="1"/>
        <c:lblAlgn val="ctr"/>
        <c:lblOffset val="100"/>
        <c:noMultiLvlLbl val="1"/>
      </c:catAx>
      <c:valAx>
        <c:axId val="60372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71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13104</c:v>
                </c:pt>
                <c:pt idx="4">
                  <c:v>22330</c:v>
                </c:pt>
              </c:numCache>
            </c:numRef>
          </c:val>
          <c:extLst>
            <c:ext xmlns:c16="http://schemas.microsoft.com/office/drawing/2014/chart" uri="{C3380CC4-5D6E-409C-BE32-E72D297353CC}">
              <c16:uniqueId val="{00000000-95AB-4FE9-BEF1-4FF152B34DD7}"/>
            </c:ext>
          </c:extLst>
        </c:ser>
        <c:dLbls>
          <c:showLegendKey val="0"/>
          <c:showVal val="0"/>
          <c:showCatName val="0"/>
          <c:showSerName val="0"/>
          <c:showPercent val="0"/>
          <c:showBubbleSize val="0"/>
        </c:dLbls>
        <c:gapWidth val="150"/>
        <c:axId val="603717936"/>
        <c:axId val="60372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12490</c:v>
                </c:pt>
                <c:pt idx="4">
                  <c:v>16804</c:v>
                </c:pt>
              </c:numCache>
            </c:numRef>
          </c:val>
          <c:smooth val="0"/>
          <c:extLst>
            <c:ext xmlns:c16="http://schemas.microsoft.com/office/drawing/2014/chart" uri="{C3380CC4-5D6E-409C-BE32-E72D297353CC}">
              <c16:uniqueId val="{00000001-95AB-4FE9-BEF1-4FF152B34DD7}"/>
            </c:ext>
          </c:extLst>
        </c:ser>
        <c:dLbls>
          <c:showLegendKey val="0"/>
          <c:showVal val="0"/>
          <c:showCatName val="0"/>
          <c:showSerName val="0"/>
          <c:showPercent val="0"/>
          <c:showBubbleSize val="0"/>
        </c:dLbls>
        <c:marker val="1"/>
        <c:smooth val="0"/>
        <c:axId val="603717936"/>
        <c:axId val="603723816"/>
      </c:lineChart>
      <c:catAx>
        <c:axId val="603717936"/>
        <c:scaling>
          <c:orientation val="minMax"/>
        </c:scaling>
        <c:delete val="1"/>
        <c:axPos val="b"/>
        <c:numFmt formatCode="General" sourceLinked="1"/>
        <c:majorTickMark val="none"/>
        <c:minorTickMark val="none"/>
        <c:tickLblPos val="none"/>
        <c:crossAx val="603723816"/>
        <c:crosses val="autoZero"/>
        <c:auto val="1"/>
        <c:lblAlgn val="ctr"/>
        <c:lblOffset val="100"/>
        <c:noMultiLvlLbl val="1"/>
      </c:catAx>
      <c:valAx>
        <c:axId val="603723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371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久居駅東口駐車場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85.3</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123</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449.7</v>
      </c>
      <c r="CA31" s="118"/>
      <c r="CB31" s="118"/>
      <c r="CC31" s="118"/>
      <c r="CD31" s="118"/>
      <c r="CE31" s="118"/>
      <c r="CF31" s="118"/>
      <c r="CG31" s="118"/>
      <c r="CH31" s="118"/>
      <c r="CI31" s="118"/>
      <c r="CJ31" s="118"/>
      <c r="CK31" s="118"/>
      <c r="CL31" s="118"/>
      <c r="CM31" s="118"/>
      <c r="CN31" s="118"/>
      <c r="CO31" s="118"/>
      <c r="CP31" s="118"/>
      <c r="CQ31" s="118"/>
      <c r="CR31" s="118"/>
      <c r="CS31" s="118">
        <f>データ!AC7</f>
        <v>195.4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56.6</v>
      </c>
      <c r="LI31" s="120"/>
      <c r="LJ31" s="120"/>
      <c r="LK31" s="120"/>
      <c r="LL31" s="120"/>
      <c r="LM31" s="120"/>
      <c r="LN31" s="120"/>
      <c r="LO31" s="120"/>
      <c r="LP31" s="120"/>
      <c r="LQ31" s="120"/>
      <c r="LR31" s="120"/>
      <c r="LS31" s="120"/>
      <c r="LT31" s="120"/>
      <c r="LU31" s="120"/>
      <c r="LV31" s="120"/>
      <c r="LW31" s="120"/>
      <c r="LX31" s="120"/>
      <c r="LY31" s="120"/>
      <c r="LZ31" s="121"/>
      <c r="MA31" s="119">
        <f>データ!DO7</f>
        <v>53.7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f>データ!AG7</f>
        <v>287.10000000000002</v>
      </c>
      <c r="CA32" s="118"/>
      <c r="CB32" s="118"/>
      <c r="CC32" s="118"/>
      <c r="CD32" s="118"/>
      <c r="CE32" s="118"/>
      <c r="CF32" s="118"/>
      <c r="CG32" s="118"/>
      <c r="CH32" s="118"/>
      <c r="CI32" s="118"/>
      <c r="CJ32" s="118"/>
      <c r="CK32" s="118"/>
      <c r="CL32" s="118"/>
      <c r="CM32" s="118"/>
      <c r="CN32" s="118"/>
      <c r="CO32" s="118"/>
      <c r="CP32" s="118"/>
      <c r="CQ32" s="118"/>
      <c r="CR32" s="118"/>
      <c r="CS32" s="118">
        <f>データ!AH7</f>
        <v>62.2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f>データ!DS7</f>
        <v>52.9</v>
      </c>
      <c r="LI32" s="120"/>
      <c r="LJ32" s="120"/>
      <c r="LK32" s="120"/>
      <c r="LL32" s="120"/>
      <c r="LM32" s="120"/>
      <c r="LN32" s="120"/>
      <c r="LO32" s="120"/>
      <c r="LP32" s="120"/>
      <c r="LQ32" s="120"/>
      <c r="LR32" s="120"/>
      <c r="LS32" s="120"/>
      <c r="LT32" s="120"/>
      <c r="LU32" s="120"/>
      <c r="LV32" s="120"/>
      <c r="LW32" s="120"/>
      <c r="LX32" s="120"/>
      <c r="LY32" s="120"/>
      <c r="LZ32" s="121"/>
      <c r="MA32" s="119">
        <f>データ!DT7</f>
        <v>44.8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77.8</v>
      </c>
      <c r="GR52" s="118"/>
      <c r="GS52" s="118"/>
      <c r="GT52" s="118"/>
      <c r="GU52" s="118"/>
      <c r="GV52" s="118"/>
      <c r="GW52" s="118"/>
      <c r="GX52" s="118"/>
      <c r="GY52" s="118"/>
      <c r="GZ52" s="118"/>
      <c r="HA52" s="118"/>
      <c r="HB52" s="118"/>
      <c r="HC52" s="118"/>
      <c r="HD52" s="118"/>
      <c r="HE52" s="118"/>
      <c r="HF52" s="118"/>
      <c r="HG52" s="118"/>
      <c r="HH52" s="118"/>
      <c r="HI52" s="118"/>
      <c r="HJ52" s="118">
        <f>データ!BJ7</f>
        <v>81.5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13104</v>
      </c>
      <c r="LI52" s="125"/>
      <c r="LJ52" s="125"/>
      <c r="LK52" s="125"/>
      <c r="LL52" s="125"/>
      <c r="LM52" s="125"/>
      <c r="LN52" s="125"/>
      <c r="LO52" s="125"/>
      <c r="LP52" s="125"/>
      <c r="LQ52" s="125"/>
      <c r="LR52" s="125"/>
      <c r="LS52" s="125"/>
      <c r="LT52" s="125"/>
      <c r="LU52" s="125"/>
      <c r="LV52" s="125"/>
      <c r="LW52" s="125"/>
      <c r="LX52" s="125"/>
      <c r="LY52" s="125"/>
      <c r="LZ52" s="125"/>
      <c r="MA52" s="125">
        <f>データ!BU7</f>
        <v>22330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f>データ!BN7</f>
        <v>54.8</v>
      </c>
      <c r="GR53" s="118"/>
      <c r="GS53" s="118"/>
      <c r="GT53" s="118"/>
      <c r="GU53" s="118"/>
      <c r="GV53" s="118"/>
      <c r="GW53" s="118"/>
      <c r="GX53" s="118"/>
      <c r="GY53" s="118"/>
      <c r="GZ53" s="118"/>
      <c r="HA53" s="118"/>
      <c r="HB53" s="118"/>
      <c r="HC53" s="118"/>
      <c r="HD53" s="118"/>
      <c r="HE53" s="118"/>
      <c r="HF53" s="118"/>
      <c r="HG53" s="118"/>
      <c r="HH53" s="118"/>
      <c r="HI53" s="118"/>
      <c r="HJ53" s="118">
        <f>データ!BO7</f>
        <v>15.5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f>データ!BY7</f>
        <v>12490</v>
      </c>
      <c r="LI53" s="125"/>
      <c r="LJ53" s="125"/>
      <c r="LK53" s="125"/>
      <c r="LL53" s="125"/>
      <c r="LM53" s="125"/>
      <c r="LN53" s="125"/>
      <c r="LO53" s="125"/>
      <c r="LP53" s="125"/>
      <c r="LQ53" s="125"/>
      <c r="LR53" s="125"/>
      <c r="LS53" s="125"/>
      <c r="LT53" s="125"/>
      <c r="LU53" s="125"/>
      <c r="LV53" s="125"/>
      <c r="LW53" s="125"/>
      <c r="LX53" s="125"/>
      <c r="LY53" s="125"/>
      <c r="LZ53" s="125"/>
      <c r="MA53" s="125">
        <f>データ!BZ7</f>
        <v>16804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124</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281116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7500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139" t="s">
        <v>27</v>
      </c>
      <c r="J77" s="139"/>
      <c r="K77" s="139"/>
      <c r="L77" s="139"/>
      <c r="M77" s="139"/>
      <c r="N77" s="139"/>
      <c r="O77" s="139"/>
      <c r="P77" s="139"/>
      <c r="Q77" s="139"/>
      <c r="R77" s="119" t="str">
        <f>データ!CB7</f>
        <v>-</v>
      </c>
      <c r="S77" s="120"/>
      <c r="T77" s="120"/>
      <c r="U77" s="120"/>
      <c r="V77" s="120"/>
      <c r="W77" s="120"/>
      <c r="X77" s="120"/>
      <c r="Y77" s="120"/>
      <c r="Z77" s="120"/>
      <c r="AA77" s="120"/>
      <c r="AB77" s="120"/>
      <c r="AC77" s="120"/>
      <c r="AD77" s="120"/>
      <c r="AE77" s="120"/>
      <c r="AF77" s="121"/>
      <c r="AG77" s="119" t="str">
        <f>データ!CC7</f>
        <v>-</v>
      </c>
      <c r="AH77" s="120"/>
      <c r="AI77" s="120"/>
      <c r="AJ77" s="120"/>
      <c r="AK77" s="120"/>
      <c r="AL77" s="120"/>
      <c r="AM77" s="120"/>
      <c r="AN77" s="120"/>
      <c r="AO77" s="120"/>
      <c r="AP77" s="120"/>
      <c r="AQ77" s="120"/>
      <c r="AR77" s="120"/>
      <c r="AS77" s="120"/>
      <c r="AT77" s="120"/>
      <c r="AU77" s="121"/>
      <c r="AV77" s="119" t="str">
        <f>データ!CD7</f>
        <v>-</v>
      </c>
      <c r="AW77" s="120"/>
      <c r="AX77" s="120"/>
      <c r="AY77" s="120"/>
      <c r="AZ77" s="120"/>
      <c r="BA77" s="120"/>
      <c r="BB77" s="120"/>
      <c r="BC77" s="120"/>
      <c r="BD77" s="120"/>
      <c r="BE77" s="120"/>
      <c r="BF77" s="120"/>
      <c r="BG77" s="120"/>
      <c r="BH77" s="120"/>
      <c r="BI77" s="120"/>
      <c r="BJ77" s="121"/>
      <c r="BK77" s="119">
        <f>データ!CE7</f>
        <v>0</v>
      </c>
      <c r="BL77" s="120"/>
      <c r="BM77" s="120"/>
      <c r="BN77" s="120"/>
      <c r="BO77" s="120"/>
      <c r="BP77" s="120"/>
      <c r="BQ77" s="120"/>
      <c r="BR77" s="120"/>
      <c r="BS77" s="120"/>
      <c r="BT77" s="120"/>
      <c r="BU77" s="120"/>
      <c r="BV77" s="120"/>
      <c r="BW77" s="120"/>
      <c r="BX77" s="120"/>
      <c r="BY77" s="121"/>
      <c r="BZ77" s="119">
        <f>データ!CF7</f>
        <v>10</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v>
      </c>
      <c r="GM77" s="120"/>
      <c r="GN77" s="120"/>
      <c r="GO77" s="120"/>
      <c r="GP77" s="120"/>
      <c r="GQ77" s="120"/>
      <c r="GR77" s="120"/>
      <c r="GS77" s="120"/>
      <c r="GT77" s="120"/>
      <c r="GU77" s="120"/>
      <c r="GV77" s="120"/>
      <c r="GW77" s="120"/>
      <c r="GX77" s="120"/>
      <c r="GY77" s="120"/>
      <c r="GZ77" s="121"/>
      <c r="HA77" s="119" t="str">
        <f>データ!CP7</f>
        <v>-</v>
      </c>
      <c r="HB77" s="120"/>
      <c r="HC77" s="120"/>
      <c r="HD77" s="120"/>
      <c r="HE77" s="120"/>
      <c r="HF77" s="120"/>
      <c r="HG77" s="120"/>
      <c r="HH77" s="120"/>
      <c r="HI77" s="120"/>
      <c r="HJ77" s="120"/>
      <c r="HK77" s="120"/>
      <c r="HL77" s="120"/>
      <c r="HM77" s="120"/>
      <c r="HN77" s="120"/>
      <c r="HO77" s="121"/>
      <c r="HP77" s="119" t="str">
        <f>データ!CQ7</f>
        <v>-</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139" t="s">
        <v>29</v>
      </c>
      <c r="J78" s="139"/>
      <c r="K78" s="139"/>
      <c r="L78" s="139"/>
      <c r="M78" s="139"/>
      <c r="N78" s="139"/>
      <c r="O78" s="139"/>
      <c r="P78" s="139"/>
      <c r="Q78" s="139"/>
      <c r="R78" s="119" t="str">
        <f>データ!CG7</f>
        <v>-</v>
      </c>
      <c r="S78" s="120"/>
      <c r="T78" s="120"/>
      <c r="U78" s="120"/>
      <c r="V78" s="120"/>
      <c r="W78" s="120"/>
      <c r="X78" s="120"/>
      <c r="Y78" s="120"/>
      <c r="Z78" s="120"/>
      <c r="AA78" s="120"/>
      <c r="AB78" s="120"/>
      <c r="AC78" s="120"/>
      <c r="AD78" s="120"/>
      <c r="AE78" s="120"/>
      <c r="AF78" s="121"/>
      <c r="AG78" s="119" t="str">
        <f>データ!CH7</f>
        <v>-</v>
      </c>
      <c r="AH78" s="120"/>
      <c r="AI78" s="120"/>
      <c r="AJ78" s="120"/>
      <c r="AK78" s="120"/>
      <c r="AL78" s="120"/>
      <c r="AM78" s="120"/>
      <c r="AN78" s="120"/>
      <c r="AO78" s="120"/>
      <c r="AP78" s="120"/>
      <c r="AQ78" s="120"/>
      <c r="AR78" s="120"/>
      <c r="AS78" s="120"/>
      <c r="AT78" s="120"/>
      <c r="AU78" s="121"/>
      <c r="AV78" s="119" t="str">
        <f>データ!CI7</f>
        <v>-</v>
      </c>
      <c r="AW78" s="120"/>
      <c r="AX78" s="120"/>
      <c r="AY78" s="120"/>
      <c r="AZ78" s="120"/>
      <c r="BA78" s="120"/>
      <c r="BB78" s="120"/>
      <c r="BC78" s="120"/>
      <c r="BD78" s="120"/>
      <c r="BE78" s="120"/>
      <c r="BF78" s="120"/>
      <c r="BG78" s="120"/>
      <c r="BH78" s="120"/>
      <c r="BI78" s="120"/>
      <c r="BJ78" s="121"/>
      <c r="BK78" s="119">
        <f>データ!CJ7</f>
        <v>5.9</v>
      </c>
      <c r="BL78" s="120"/>
      <c r="BM78" s="120"/>
      <c r="BN78" s="120"/>
      <c r="BO78" s="120"/>
      <c r="BP78" s="120"/>
      <c r="BQ78" s="120"/>
      <c r="BR78" s="120"/>
      <c r="BS78" s="120"/>
      <c r="BT78" s="120"/>
      <c r="BU78" s="120"/>
      <c r="BV78" s="120"/>
      <c r="BW78" s="120"/>
      <c r="BX78" s="120"/>
      <c r="BY78" s="121"/>
      <c r="BZ78" s="119">
        <f>データ!CK7</f>
        <v>11.7</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v>
      </c>
      <c r="GM78" s="120"/>
      <c r="GN78" s="120"/>
      <c r="GO78" s="120"/>
      <c r="GP78" s="120"/>
      <c r="GQ78" s="120"/>
      <c r="GR78" s="120"/>
      <c r="GS78" s="120"/>
      <c r="GT78" s="120"/>
      <c r="GU78" s="120"/>
      <c r="GV78" s="120"/>
      <c r="GW78" s="120"/>
      <c r="GX78" s="120"/>
      <c r="GY78" s="120"/>
      <c r="GZ78" s="121"/>
      <c r="HA78" s="119" t="str">
        <f>データ!CU7</f>
        <v>-</v>
      </c>
      <c r="HB78" s="120"/>
      <c r="HC78" s="120"/>
      <c r="HD78" s="120"/>
      <c r="HE78" s="120"/>
      <c r="HF78" s="120"/>
      <c r="HG78" s="120"/>
      <c r="HH78" s="120"/>
      <c r="HI78" s="120"/>
      <c r="HJ78" s="120"/>
      <c r="HK78" s="120"/>
      <c r="HL78" s="120"/>
      <c r="HM78" s="120"/>
      <c r="HN78" s="120"/>
      <c r="HO78" s="121"/>
      <c r="HP78" s="119" t="str">
        <f>データ!CV7</f>
        <v>-</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Y1" workbookViewId="0">
      <selection activeCell="CG9" sqref="CG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99</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100</v>
      </c>
      <c r="CR5" s="59" t="s">
        <v>91</v>
      </c>
      <c r="CS5" s="59" t="s">
        <v>92</v>
      </c>
      <c r="CT5" s="59" t="s">
        <v>93</v>
      </c>
      <c r="CU5" s="59" t="s">
        <v>94</v>
      </c>
      <c r="CV5" s="59" t="s">
        <v>95</v>
      </c>
      <c r="CW5" s="59" t="s">
        <v>96</v>
      </c>
      <c r="CX5" s="59" t="s">
        <v>97</v>
      </c>
      <c r="CY5" s="59" t="s">
        <v>98</v>
      </c>
      <c r="CZ5" s="59" t="s">
        <v>88</v>
      </c>
      <c r="DA5" s="59" t="s">
        <v>89</v>
      </c>
      <c r="DB5" s="59" t="s">
        <v>90</v>
      </c>
      <c r="DC5" s="59" t="s">
        <v>91</v>
      </c>
      <c r="DD5" s="59" t="s">
        <v>101</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102</v>
      </c>
      <c r="B6" s="60">
        <f>B8</f>
        <v>2019</v>
      </c>
      <c r="C6" s="60">
        <f t="shared" ref="C6:X6" si="1">C8</f>
        <v>242012</v>
      </c>
      <c r="D6" s="60">
        <f t="shared" si="1"/>
        <v>46</v>
      </c>
      <c r="E6" s="60">
        <f t="shared" si="1"/>
        <v>14</v>
      </c>
      <c r="F6" s="60">
        <f t="shared" si="1"/>
        <v>0</v>
      </c>
      <c r="G6" s="60">
        <f t="shared" si="1"/>
        <v>5</v>
      </c>
      <c r="H6" s="60" t="str">
        <f>SUBSTITUTE(H8,"　","")</f>
        <v>三重県津市</v>
      </c>
      <c r="I6" s="60" t="str">
        <f t="shared" si="1"/>
        <v>久居駅東口駐車場</v>
      </c>
      <c r="J6" s="60" t="str">
        <f t="shared" si="1"/>
        <v>法適用</v>
      </c>
      <c r="K6" s="60" t="str">
        <f t="shared" si="1"/>
        <v>駐車場整備事業</v>
      </c>
      <c r="L6" s="60" t="str">
        <f t="shared" si="1"/>
        <v>-</v>
      </c>
      <c r="M6" s="60" t="str">
        <f t="shared" si="1"/>
        <v>Ａ３Ｂ１</v>
      </c>
      <c r="N6" s="60" t="str">
        <f t="shared" si="1"/>
        <v>非設置</v>
      </c>
      <c r="O6" s="61">
        <f t="shared" si="1"/>
        <v>85.3</v>
      </c>
      <c r="P6" s="62" t="str">
        <f t="shared" si="1"/>
        <v>その他駐車場</v>
      </c>
      <c r="Q6" s="62" t="str">
        <f t="shared" si="1"/>
        <v>広場式</v>
      </c>
      <c r="R6" s="63">
        <f t="shared" si="1"/>
        <v>1</v>
      </c>
      <c r="S6" s="62" t="str">
        <f t="shared" si="1"/>
        <v>駅</v>
      </c>
      <c r="T6" s="62" t="str">
        <f t="shared" si="1"/>
        <v>無</v>
      </c>
      <c r="U6" s="63">
        <f t="shared" si="1"/>
        <v>5488</v>
      </c>
      <c r="V6" s="63">
        <f t="shared" si="1"/>
        <v>205</v>
      </c>
      <c r="W6" s="63">
        <f t="shared" si="1"/>
        <v>150</v>
      </c>
      <c r="X6" s="62" t="str">
        <f t="shared" si="1"/>
        <v>導入なし</v>
      </c>
      <c r="Y6" s="64" t="e">
        <f>IF(Y8="-",NA(),Y8)</f>
        <v>#N/A</v>
      </c>
      <c r="Z6" s="64" t="e">
        <f t="shared" ref="Z6:AH6" si="2">IF(Z8="-",NA(),Z8)</f>
        <v>#N/A</v>
      </c>
      <c r="AA6" s="64" t="e">
        <f t="shared" si="2"/>
        <v>#N/A</v>
      </c>
      <c r="AB6" s="64">
        <f t="shared" si="2"/>
        <v>449.7</v>
      </c>
      <c r="AC6" s="64">
        <f t="shared" si="2"/>
        <v>195.4</v>
      </c>
      <c r="AD6" s="64" t="e">
        <f t="shared" si="2"/>
        <v>#N/A</v>
      </c>
      <c r="AE6" s="64" t="e">
        <f t="shared" si="2"/>
        <v>#N/A</v>
      </c>
      <c r="AF6" s="64" t="e">
        <f t="shared" si="2"/>
        <v>#N/A</v>
      </c>
      <c r="AG6" s="64">
        <f t="shared" si="2"/>
        <v>287.10000000000002</v>
      </c>
      <c r="AH6" s="64">
        <f t="shared" si="2"/>
        <v>62.2</v>
      </c>
      <c r="AI6" s="61" t="str">
        <f>IF(AI8="-","",IF(AI8="-","【-】","【"&amp;SUBSTITUTE(TEXT(AI8,"#,##0.0"),"-","△")&amp;"】"))</f>
        <v>【123.6】</v>
      </c>
      <c r="AJ6" s="64" t="e">
        <f>IF(AJ8="-",NA(),AJ8)</f>
        <v>#N/A</v>
      </c>
      <c r="AK6" s="64" t="e">
        <f t="shared" ref="AK6:AS6" si="3">IF(AK8="-",NA(),AK8)</f>
        <v>#N/A</v>
      </c>
      <c r="AL6" s="64" t="e">
        <f t="shared" si="3"/>
        <v>#N/A</v>
      </c>
      <c r="AM6" s="64">
        <f t="shared" si="3"/>
        <v>0</v>
      </c>
      <c r="AN6" s="64">
        <f t="shared" si="3"/>
        <v>0</v>
      </c>
      <c r="AO6" s="64" t="e">
        <f t="shared" si="3"/>
        <v>#N/A</v>
      </c>
      <c r="AP6" s="64" t="e">
        <f t="shared" si="3"/>
        <v>#N/A</v>
      </c>
      <c r="AQ6" s="64" t="e">
        <f t="shared" si="3"/>
        <v>#N/A</v>
      </c>
      <c r="AR6" s="64">
        <f t="shared" si="3"/>
        <v>0</v>
      </c>
      <c r="AS6" s="64">
        <f t="shared" si="3"/>
        <v>0</v>
      </c>
      <c r="AT6" s="61" t="str">
        <f>IF(AT8="-","",IF(AT8="-","【-】","【"&amp;SUBSTITUTE(TEXT(AT8,"#,##0.0"),"-","△")&amp;"】"))</f>
        <v>【0.0】</v>
      </c>
      <c r="AU6" s="65" t="e">
        <f>IF(AU8="-",NA(),AU8)</f>
        <v>#N/A</v>
      </c>
      <c r="AV6" s="65" t="e">
        <f t="shared" ref="AV6:BD6" si="4">IF(AV8="-",NA(),AV8)</f>
        <v>#N/A</v>
      </c>
      <c r="AW6" s="65" t="e">
        <f t="shared" si="4"/>
        <v>#N/A</v>
      </c>
      <c r="AX6" s="65">
        <f t="shared" si="4"/>
        <v>0</v>
      </c>
      <c r="AY6" s="65">
        <f t="shared" si="4"/>
        <v>0</v>
      </c>
      <c r="AZ6" s="65" t="e">
        <f t="shared" si="4"/>
        <v>#N/A</v>
      </c>
      <c r="BA6" s="65" t="e">
        <f t="shared" si="4"/>
        <v>#N/A</v>
      </c>
      <c r="BB6" s="65" t="e">
        <f t="shared" si="4"/>
        <v>#N/A</v>
      </c>
      <c r="BC6" s="65">
        <f t="shared" si="4"/>
        <v>0</v>
      </c>
      <c r="BD6" s="65">
        <f t="shared" si="4"/>
        <v>0</v>
      </c>
      <c r="BE6" s="63" t="str">
        <f>IF(BE8="-","",IF(BE8="-","【-】","【"&amp;SUBSTITUTE(TEXT(BE8,"#,##0"),"-","△")&amp;"】"))</f>
        <v>【0】</v>
      </c>
      <c r="BF6" s="64" t="e">
        <f>IF(BF8="-",NA(),BF8)</f>
        <v>#N/A</v>
      </c>
      <c r="BG6" s="64" t="e">
        <f t="shared" ref="BG6:BO6" si="5">IF(BG8="-",NA(),BG8)</f>
        <v>#N/A</v>
      </c>
      <c r="BH6" s="64" t="e">
        <f t="shared" si="5"/>
        <v>#N/A</v>
      </c>
      <c r="BI6" s="64">
        <f t="shared" si="5"/>
        <v>77.8</v>
      </c>
      <c r="BJ6" s="64">
        <f t="shared" si="5"/>
        <v>81.5</v>
      </c>
      <c r="BK6" s="64" t="e">
        <f t="shared" si="5"/>
        <v>#N/A</v>
      </c>
      <c r="BL6" s="64" t="e">
        <f t="shared" si="5"/>
        <v>#N/A</v>
      </c>
      <c r="BM6" s="64" t="e">
        <f t="shared" si="5"/>
        <v>#N/A</v>
      </c>
      <c r="BN6" s="64">
        <f t="shared" si="5"/>
        <v>54.8</v>
      </c>
      <c r="BO6" s="64">
        <f t="shared" si="5"/>
        <v>15.5</v>
      </c>
      <c r="BP6" s="61" t="str">
        <f>IF(BP8="-","",IF(BP8="-","【-】","【"&amp;SUBSTITUTE(TEXT(BP8,"#,##0.0"),"-","△")&amp;"】"))</f>
        <v>【37.3】</v>
      </c>
      <c r="BQ6" s="65" t="e">
        <f>IF(BQ8="-",NA(),BQ8)</f>
        <v>#N/A</v>
      </c>
      <c r="BR6" s="65" t="e">
        <f t="shared" ref="BR6:BZ6" si="6">IF(BR8="-",NA(),BR8)</f>
        <v>#N/A</v>
      </c>
      <c r="BS6" s="65" t="e">
        <f t="shared" si="6"/>
        <v>#N/A</v>
      </c>
      <c r="BT6" s="65">
        <f t="shared" si="6"/>
        <v>13104</v>
      </c>
      <c r="BU6" s="65">
        <f t="shared" si="6"/>
        <v>22330</v>
      </c>
      <c r="BV6" s="65" t="e">
        <f t="shared" si="6"/>
        <v>#N/A</v>
      </c>
      <c r="BW6" s="65" t="e">
        <f t="shared" si="6"/>
        <v>#N/A</v>
      </c>
      <c r="BX6" s="65" t="e">
        <f t="shared" si="6"/>
        <v>#N/A</v>
      </c>
      <c r="BY6" s="65">
        <f t="shared" si="6"/>
        <v>12490</v>
      </c>
      <c r="BZ6" s="65">
        <f t="shared" si="6"/>
        <v>16804</v>
      </c>
      <c r="CA6" s="63" t="str">
        <f>IF(CA8="-","",IF(CA8="-","【-】","【"&amp;SUBSTITUTE(TEXT(CA8,"#,##0"),"-","△")&amp;"】"))</f>
        <v>【27,826】</v>
      </c>
      <c r="CB6" s="64" t="e">
        <f>IF(CB8="-",NA(),CB8)</f>
        <v>#N/A</v>
      </c>
      <c r="CC6" s="64" t="e">
        <f t="shared" ref="CC6:CK6" si="7">IF(CC8="-",NA(),CC8)</f>
        <v>#N/A</v>
      </c>
      <c r="CD6" s="64" t="e">
        <f t="shared" si="7"/>
        <v>#N/A</v>
      </c>
      <c r="CE6" s="64">
        <f t="shared" si="7"/>
        <v>0</v>
      </c>
      <c r="CF6" s="64">
        <f t="shared" si="7"/>
        <v>10</v>
      </c>
      <c r="CG6" s="64" t="e">
        <f t="shared" si="7"/>
        <v>#N/A</v>
      </c>
      <c r="CH6" s="64" t="e">
        <f t="shared" si="7"/>
        <v>#N/A</v>
      </c>
      <c r="CI6" s="64" t="e">
        <f t="shared" si="7"/>
        <v>#N/A</v>
      </c>
      <c r="CJ6" s="64">
        <f t="shared" si="7"/>
        <v>5.9</v>
      </c>
      <c r="CK6" s="64">
        <f t="shared" si="7"/>
        <v>11.7</v>
      </c>
      <c r="CL6" s="61" t="str">
        <f>IF(CL8="-","",IF(CL8="-","【-】","【"&amp;SUBSTITUTE(TEXT(CL8,"#,##0.0"),"-","△")&amp;"】"))</f>
        <v>【36.6】</v>
      </c>
      <c r="CM6" s="63">
        <f t="shared" ref="CM6:CN6" si="8">CM8</f>
        <v>281116</v>
      </c>
      <c r="CN6" s="63">
        <f t="shared" si="8"/>
        <v>7500</v>
      </c>
      <c r="CO6" s="64" t="e">
        <f>IF(CO8="-",NA(),CO8)</f>
        <v>#N/A</v>
      </c>
      <c r="CP6" s="64" t="e">
        <f t="shared" ref="CP6:CX6" si="9">IF(CP8="-",NA(),CP8)</f>
        <v>#N/A</v>
      </c>
      <c r="CQ6" s="64" t="e">
        <f t="shared" si="9"/>
        <v>#N/A</v>
      </c>
      <c r="CR6" s="64">
        <f t="shared" si="9"/>
        <v>0</v>
      </c>
      <c r="CS6" s="64">
        <f t="shared" si="9"/>
        <v>0</v>
      </c>
      <c r="CT6" s="64" t="e">
        <f t="shared" si="9"/>
        <v>#N/A</v>
      </c>
      <c r="CU6" s="64" t="e">
        <f t="shared" si="9"/>
        <v>#N/A</v>
      </c>
      <c r="CV6" s="64" t="e">
        <f t="shared" si="9"/>
        <v>#N/A</v>
      </c>
      <c r="CW6" s="64">
        <f t="shared" si="9"/>
        <v>0</v>
      </c>
      <c r="CX6" s="64">
        <f t="shared" si="9"/>
        <v>0</v>
      </c>
      <c r="CY6" s="61" t="str">
        <f>IF(CY8="-","",IF(CY8="-","【-】","【"&amp;SUBSTITUTE(TEXT(CY8,"#,##0.0"),"-","△")&amp;"】"))</f>
        <v>【312.0】</v>
      </c>
      <c r="CZ6" s="64" t="e">
        <f>IF(CZ8="-",NA(),CZ8)</f>
        <v>#N/A</v>
      </c>
      <c r="DA6" s="64" t="e">
        <f t="shared" ref="DA6:DI6" si="10">IF(DA8="-",NA(),DA8)</f>
        <v>#N/A</v>
      </c>
      <c r="DB6" s="64" t="e">
        <f t="shared" si="10"/>
        <v>#N/A</v>
      </c>
      <c r="DC6" s="64">
        <f t="shared" si="10"/>
        <v>0</v>
      </c>
      <c r="DD6" s="64">
        <f t="shared" si="10"/>
        <v>0</v>
      </c>
      <c r="DE6" s="64" t="e">
        <f t="shared" si="10"/>
        <v>#N/A</v>
      </c>
      <c r="DF6" s="64" t="e">
        <f t="shared" si="10"/>
        <v>#N/A</v>
      </c>
      <c r="DG6" s="64" t="e">
        <f t="shared" si="10"/>
        <v>#N/A</v>
      </c>
      <c r="DH6" s="64">
        <f t="shared" si="10"/>
        <v>0</v>
      </c>
      <c r="DI6" s="64">
        <f t="shared" si="10"/>
        <v>0</v>
      </c>
      <c r="DJ6" s="61" t="str">
        <f>IF(DJ8="-","",IF(DJ8="-","【-】","【"&amp;SUBSTITUTE(TEXT(DJ8,"#,##0.0"),"-","△")&amp;"】"))</f>
        <v>【0.4】</v>
      </c>
      <c r="DK6" s="64" t="e">
        <f>IF(DK8="-",NA(),DK8)</f>
        <v>#N/A</v>
      </c>
      <c r="DL6" s="64" t="e">
        <f t="shared" ref="DL6:DT6" si="11">IF(DL8="-",NA(),DL8)</f>
        <v>#N/A</v>
      </c>
      <c r="DM6" s="64" t="e">
        <f t="shared" si="11"/>
        <v>#N/A</v>
      </c>
      <c r="DN6" s="64">
        <f t="shared" si="11"/>
        <v>56.6</v>
      </c>
      <c r="DO6" s="64">
        <f t="shared" si="11"/>
        <v>53.7</v>
      </c>
      <c r="DP6" s="64" t="e">
        <f t="shared" si="11"/>
        <v>#N/A</v>
      </c>
      <c r="DQ6" s="64" t="e">
        <f t="shared" si="11"/>
        <v>#N/A</v>
      </c>
      <c r="DR6" s="64" t="e">
        <f t="shared" si="11"/>
        <v>#N/A</v>
      </c>
      <c r="DS6" s="64">
        <f t="shared" si="11"/>
        <v>52.9</v>
      </c>
      <c r="DT6" s="64">
        <f t="shared" si="11"/>
        <v>44.8</v>
      </c>
      <c r="DU6" s="61" t="str">
        <f>IF(DU8="-","",IF(DU8="-","【-】","【"&amp;SUBSTITUTE(TEXT(DU8,"#,##0.0"),"-","△")&amp;"】"))</f>
        <v>【157.8】</v>
      </c>
    </row>
    <row r="7" spans="1:125" s="66" customFormat="1" x14ac:dyDescent="0.15">
      <c r="A7" s="49" t="s">
        <v>103</v>
      </c>
      <c r="B7" s="60">
        <f t="shared" ref="B7:X7" si="12">B8</f>
        <v>2019</v>
      </c>
      <c r="C7" s="60">
        <f t="shared" si="12"/>
        <v>242012</v>
      </c>
      <c r="D7" s="60">
        <f t="shared" si="12"/>
        <v>46</v>
      </c>
      <c r="E7" s="60">
        <f t="shared" si="12"/>
        <v>14</v>
      </c>
      <c r="F7" s="60">
        <f t="shared" si="12"/>
        <v>0</v>
      </c>
      <c r="G7" s="60">
        <f t="shared" si="12"/>
        <v>5</v>
      </c>
      <c r="H7" s="60" t="str">
        <f t="shared" si="12"/>
        <v>三重県　津市</v>
      </c>
      <c r="I7" s="60" t="str">
        <f t="shared" si="12"/>
        <v>久居駅東口駐車場</v>
      </c>
      <c r="J7" s="60" t="str">
        <f t="shared" si="12"/>
        <v>法適用</v>
      </c>
      <c r="K7" s="60" t="str">
        <f t="shared" si="12"/>
        <v>駐車場整備事業</v>
      </c>
      <c r="L7" s="60" t="str">
        <f t="shared" si="12"/>
        <v>-</v>
      </c>
      <c r="M7" s="60" t="str">
        <f t="shared" si="12"/>
        <v>Ａ３Ｂ１</v>
      </c>
      <c r="N7" s="60" t="str">
        <f t="shared" si="12"/>
        <v>非設置</v>
      </c>
      <c r="O7" s="61">
        <f t="shared" si="12"/>
        <v>85.3</v>
      </c>
      <c r="P7" s="62" t="str">
        <f t="shared" si="12"/>
        <v>その他駐車場</v>
      </c>
      <c r="Q7" s="62" t="str">
        <f t="shared" si="12"/>
        <v>広場式</v>
      </c>
      <c r="R7" s="63">
        <f t="shared" si="12"/>
        <v>1</v>
      </c>
      <c r="S7" s="62" t="str">
        <f t="shared" si="12"/>
        <v>駅</v>
      </c>
      <c r="T7" s="62" t="str">
        <f t="shared" si="12"/>
        <v>無</v>
      </c>
      <c r="U7" s="63">
        <f t="shared" si="12"/>
        <v>5488</v>
      </c>
      <c r="V7" s="63">
        <f t="shared" si="12"/>
        <v>205</v>
      </c>
      <c r="W7" s="63">
        <f t="shared" si="12"/>
        <v>150</v>
      </c>
      <c r="X7" s="62" t="str">
        <f t="shared" si="12"/>
        <v>導入なし</v>
      </c>
      <c r="Y7" s="64" t="str">
        <f>Y8</f>
        <v>-</v>
      </c>
      <c r="Z7" s="64" t="str">
        <f t="shared" ref="Z7:AH7" si="13">Z8</f>
        <v>-</v>
      </c>
      <c r="AA7" s="64" t="str">
        <f t="shared" si="13"/>
        <v>-</v>
      </c>
      <c r="AB7" s="64">
        <f t="shared" si="13"/>
        <v>449.7</v>
      </c>
      <c r="AC7" s="64">
        <f t="shared" si="13"/>
        <v>195.4</v>
      </c>
      <c r="AD7" s="64" t="str">
        <f t="shared" si="13"/>
        <v>-</v>
      </c>
      <c r="AE7" s="64" t="str">
        <f t="shared" si="13"/>
        <v>-</v>
      </c>
      <c r="AF7" s="64" t="str">
        <f t="shared" si="13"/>
        <v>-</v>
      </c>
      <c r="AG7" s="64">
        <f t="shared" si="13"/>
        <v>287.10000000000002</v>
      </c>
      <c r="AH7" s="64">
        <f t="shared" si="13"/>
        <v>62.2</v>
      </c>
      <c r="AI7" s="61"/>
      <c r="AJ7" s="64" t="str">
        <f>AJ8</f>
        <v>-</v>
      </c>
      <c r="AK7" s="64" t="str">
        <f t="shared" ref="AK7:AS7" si="14">AK8</f>
        <v>-</v>
      </c>
      <c r="AL7" s="64" t="str">
        <f t="shared" si="14"/>
        <v>-</v>
      </c>
      <c r="AM7" s="64">
        <f t="shared" si="14"/>
        <v>0</v>
      </c>
      <c r="AN7" s="64">
        <f t="shared" si="14"/>
        <v>0</v>
      </c>
      <c r="AO7" s="64" t="str">
        <f t="shared" si="14"/>
        <v>-</v>
      </c>
      <c r="AP7" s="64" t="str">
        <f t="shared" si="14"/>
        <v>-</v>
      </c>
      <c r="AQ7" s="64" t="str">
        <f t="shared" si="14"/>
        <v>-</v>
      </c>
      <c r="AR7" s="64">
        <f t="shared" si="14"/>
        <v>0</v>
      </c>
      <c r="AS7" s="64">
        <f t="shared" si="14"/>
        <v>0</v>
      </c>
      <c r="AT7" s="61"/>
      <c r="AU7" s="65" t="str">
        <f>AU8</f>
        <v>-</v>
      </c>
      <c r="AV7" s="65" t="str">
        <f t="shared" ref="AV7:BD7" si="15">AV8</f>
        <v>-</v>
      </c>
      <c r="AW7" s="65" t="str">
        <f t="shared" si="15"/>
        <v>-</v>
      </c>
      <c r="AX7" s="65">
        <f t="shared" si="15"/>
        <v>0</v>
      </c>
      <c r="AY7" s="65">
        <f t="shared" si="15"/>
        <v>0</v>
      </c>
      <c r="AZ7" s="65" t="str">
        <f t="shared" si="15"/>
        <v>-</v>
      </c>
      <c r="BA7" s="65" t="str">
        <f t="shared" si="15"/>
        <v>-</v>
      </c>
      <c r="BB7" s="65" t="str">
        <f t="shared" si="15"/>
        <v>-</v>
      </c>
      <c r="BC7" s="65">
        <f t="shared" si="15"/>
        <v>0</v>
      </c>
      <c r="BD7" s="65">
        <f t="shared" si="15"/>
        <v>0</v>
      </c>
      <c r="BE7" s="63"/>
      <c r="BF7" s="64" t="str">
        <f>BF8</f>
        <v>-</v>
      </c>
      <c r="BG7" s="64" t="str">
        <f t="shared" ref="BG7:BO7" si="16">BG8</f>
        <v>-</v>
      </c>
      <c r="BH7" s="64" t="str">
        <f t="shared" si="16"/>
        <v>-</v>
      </c>
      <c r="BI7" s="64">
        <f t="shared" si="16"/>
        <v>77.8</v>
      </c>
      <c r="BJ7" s="64">
        <f t="shared" si="16"/>
        <v>81.5</v>
      </c>
      <c r="BK7" s="64" t="str">
        <f t="shared" si="16"/>
        <v>-</v>
      </c>
      <c r="BL7" s="64" t="str">
        <f t="shared" si="16"/>
        <v>-</v>
      </c>
      <c r="BM7" s="64" t="str">
        <f t="shared" si="16"/>
        <v>-</v>
      </c>
      <c r="BN7" s="64">
        <f t="shared" si="16"/>
        <v>54.8</v>
      </c>
      <c r="BO7" s="64">
        <f t="shared" si="16"/>
        <v>15.5</v>
      </c>
      <c r="BP7" s="61"/>
      <c r="BQ7" s="65" t="str">
        <f>BQ8</f>
        <v>-</v>
      </c>
      <c r="BR7" s="65" t="str">
        <f t="shared" ref="BR7:BZ7" si="17">BR8</f>
        <v>-</v>
      </c>
      <c r="BS7" s="65" t="str">
        <f t="shared" si="17"/>
        <v>-</v>
      </c>
      <c r="BT7" s="65">
        <f t="shared" si="17"/>
        <v>13104</v>
      </c>
      <c r="BU7" s="65">
        <f t="shared" si="17"/>
        <v>22330</v>
      </c>
      <c r="BV7" s="65" t="str">
        <f t="shared" si="17"/>
        <v>-</v>
      </c>
      <c r="BW7" s="65" t="str">
        <f t="shared" si="17"/>
        <v>-</v>
      </c>
      <c r="BX7" s="65" t="str">
        <f t="shared" si="17"/>
        <v>-</v>
      </c>
      <c r="BY7" s="65">
        <f t="shared" si="17"/>
        <v>12490</v>
      </c>
      <c r="BZ7" s="65">
        <f t="shared" si="17"/>
        <v>16804</v>
      </c>
      <c r="CA7" s="63"/>
      <c r="CB7" s="64" t="str">
        <f>CB8</f>
        <v>-</v>
      </c>
      <c r="CC7" s="64" t="str">
        <f t="shared" ref="CC7:CK7" si="18">CC8</f>
        <v>-</v>
      </c>
      <c r="CD7" s="64" t="str">
        <f t="shared" si="18"/>
        <v>-</v>
      </c>
      <c r="CE7" s="64">
        <f t="shared" si="18"/>
        <v>0</v>
      </c>
      <c r="CF7" s="64">
        <f t="shared" si="18"/>
        <v>10</v>
      </c>
      <c r="CG7" s="64" t="str">
        <f t="shared" si="18"/>
        <v>-</v>
      </c>
      <c r="CH7" s="64" t="str">
        <f t="shared" si="18"/>
        <v>-</v>
      </c>
      <c r="CI7" s="64" t="str">
        <f t="shared" si="18"/>
        <v>-</v>
      </c>
      <c r="CJ7" s="64">
        <f t="shared" si="18"/>
        <v>5.9</v>
      </c>
      <c r="CK7" s="64">
        <f t="shared" si="18"/>
        <v>11.7</v>
      </c>
      <c r="CL7" s="61"/>
      <c r="CM7" s="63">
        <f>CM8</f>
        <v>281116</v>
      </c>
      <c r="CN7" s="63">
        <f>CN8</f>
        <v>7500</v>
      </c>
      <c r="CO7" s="64" t="str">
        <f>CO8</f>
        <v>-</v>
      </c>
      <c r="CP7" s="64" t="str">
        <f t="shared" ref="CP7:CX7" si="19">CP8</f>
        <v>-</v>
      </c>
      <c r="CQ7" s="64" t="str">
        <f t="shared" si="19"/>
        <v>-</v>
      </c>
      <c r="CR7" s="64">
        <f t="shared" si="19"/>
        <v>0</v>
      </c>
      <c r="CS7" s="64">
        <f t="shared" si="19"/>
        <v>0</v>
      </c>
      <c r="CT7" s="64" t="str">
        <f t="shared" si="19"/>
        <v>-</v>
      </c>
      <c r="CU7" s="64" t="str">
        <f t="shared" si="19"/>
        <v>-</v>
      </c>
      <c r="CV7" s="64" t="str">
        <f t="shared" si="19"/>
        <v>-</v>
      </c>
      <c r="CW7" s="64">
        <f t="shared" si="19"/>
        <v>0</v>
      </c>
      <c r="CX7" s="64">
        <f t="shared" si="19"/>
        <v>0</v>
      </c>
      <c r="CY7" s="61"/>
      <c r="CZ7" s="64" t="str">
        <f>CZ8</f>
        <v>-</v>
      </c>
      <c r="DA7" s="64" t="str">
        <f t="shared" ref="DA7:DI7" si="20">DA8</f>
        <v>-</v>
      </c>
      <c r="DB7" s="64" t="str">
        <f t="shared" si="20"/>
        <v>-</v>
      </c>
      <c r="DC7" s="64">
        <f t="shared" si="20"/>
        <v>0</v>
      </c>
      <c r="DD7" s="64">
        <f t="shared" si="20"/>
        <v>0</v>
      </c>
      <c r="DE7" s="64" t="str">
        <f t="shared" si="20"/>
        <v>-</v>
      </c>
      <c r="DF7" s="64" t="str">
        <f t="shared" si="20"/>
        <v>-</v>
      </c>
      <c r="DG7" s="64" t="str">
        <f t="shared" si="20"/>
        <v>-</v>
      </c>
      <c r="DH7" s="64">
        <f t="shared" si="20"/>
        <v>0</v>
      </c>
      <c r="DI7" s="64">
        <f t="shared" si="20"/>
        <v>0</v>
      </c>
      <c r="DJ7" s="61"/>
      <c r="DK7" s="64" t="str">
        <f>DK8</f>
        <v>-</v>
      </c>
      <c r="DL7" s="64" t="str">
        <f t="shared" ref="DL7:DT7" si="21">DL8</f>
        <v>-</v>
      </c>
      <c r="DM7" s="64" t="str">
        <f t="shared" si="21"/>
        <v>-</v>
      </c>
      <c r="DN7" s="64">
        <f t="shared" si="21"/>
        <v>56.6</v>
      </c>
      <c r="DO7" s="64">
        <f t="shared" si="21"/>
        <v>53.7</v>
      </c>
      <c r="DP7" s="64" t="str">
        <f t="shared" si="21"/>
        <v>-</v>
      </c>
      <c r="DQ7" s="64" t="str">
        <f t="shared" si="21"/>
        <v>-</v>
      </c>
      <c r="DR7" s="64" t="str">
        <f t="shared" si="21"/>
        <v>-</v>
      </c>
      <c r="DS7" s="64">
        <f t="shared" si="21"/>
        <v>52.9</v>
      </c>
      <c r="DT7" s="64">
        <f t="shared" si="21"/>
        <v>44.8</v>
      </c>
      <c r="DU7" s="61"/>
    </row>
    <row r="8" spans="1:125" s="66" customFormat="1" x14ac:dyDescent="0.15">
      <c r="A8" s="49"/>
      <c r="B8" s="67">
        <v>2019</v>
      </c>
      <c r="C8" s="67">
        <v>242012</v>
      </c>
      <c r="D8" s="67">
        <v>46</v>
      </c>
      <c r="E8" s="67">
        <v>14</v>
      </c>
      <c r="F8" s="67">
        <v>0</v>
      </c>
      <c r="G8" s="67">
        <v>5</v>
      </c>
      <c r="H8" s="67" t="s">
        <v>104</v>
      </c>
      <c r="I8" s="67" t="s">
        <v>105</v>
      </c>
      <c r="J8" s="67" t="s">
        <v>106</v>
      </c>
      <c r="K8" s="67" t="s">
        <v>107</v>
      </c>
      <c r="L8" s="67" t="s">
        <v>108</v>
      </c>
      <c r="M8" s="67" t="s">
        <v>109</v>
      </c>
      <c r="N8" s="67" t="s">
        <v>110</v>
      </c>
      <c r="O8" s="68">
        <v>85.3</v>
      </c>
      <c r="P8" s="69" t="s">
        <v>111</v>
      </c>
      <c r="Q8" s="69" t="s">
        <v>112</v>
      </c>
      <c r="R8" s="70">
        <v>1</v>
      </c>
      <c r="S8" s="69" t="s">
        <v>113</v>
      </c>
      <c r="T8" s="69" t="s">
        <v>114</v>
      </c>
      <c r="U8" s="70">
        <v>5488</v>
      </c>
      <c r="V8" s="70">
        <v>205</v>
      </c>
      <c r="W8" s="70">
        <v>150</v>
      </c>
      <c r="X8" s="69" t="s">
        <v>115</v>
      </c>
      <c r="Y8" s="71" t="s">
        <v>108</v>
      </c>
      <c r="Z8" s="71" t="s">
        <v>108</v>
      </c>
      <c r="AA8" s="71" t="s">
        <v>108</v>
      </c>
      <c r="AB8" s="71">
        <v>449.7</v>
      </c>
      <c r="AC8" s="71">
        <v>195.4</v>
      </c>
      <c r="AD8" s="71" t="s">
        <v>108</v>
      </c>
      <c r="AE8" s="71" t="s">
        <v>108</v>
      </c>
      <c r="AF8" s="71" t="s">
        <v>108</v>
      </c>
      <c r="AG8" s="71">
        <v>287.10000000000002</v>
      </c>
      <c r="AH8" s="71">
        <v>62.2</v>
      </c>
      <c r="AI8" s="68">
        <v>123.6</v>
      </c>
      <c r="AJ8" s="71" t="s">
        <v>108</v>
      </c>
      <c r="AK8" s="71" t="s">
        <v>108</v>
      </c>
      <c r="AL8" s="71" t="s">
        <v>108</v>
      </c>
      <c r="AM8" s="71">
        <v>0</v>
      </c>
      <c r="AN8" s="71">
        <v>0</v>
      </c>
      <c r="AO8" s="71" t="s">
        <v>108</v>
      </c>
      <c r="AP8" s="71" t="s">
        <v>108</v>
      </c>
      <c r="AQ8" s="71" t="s">
        <v>108</v>
      </c>
      <c r="AR8" s="71">
        <v>0</v>
      </c>
      <c r="AS8" s="71">
        <v>0</v>
      </c>
      <c r="AT8" s="68">
        <v>0</v>
      </c>
      <c r="AU8" s="72" t="s">
        <v>108</v>
      </c>
      <c r="AV8" s="72" t="s">
        <v>108</v>
      </c>
      <c r="AW8" s="72" t="s">
        <v>108</v>
      </c>
      <c r="AX8" s="72">
        <v>0</v>
      </c>
      <c r="AY8" s="72">
        <v>0</v>
      </c>
      <c r="AZ8" s="72" t="s">
        <v>108</v>
      </c>
      <c r="BA8" s="72" t="s">
        <v>108</v>
      </c>
      <c r="BB8" s="72" t="s">
        <v>108</v>
      </c>
      <c r="BC8" s="72">
        <v>0</v>
      </c>
      <c r="BD8" s="72">
        <v>0</v>
      </c>
      <c r="BE8" s="72">
        <v>0</v>
      </c>
      <c r="BF8" s="71" t="s">
        <v>108</v>
      </c>
      <c r="BG8" s="71" t="s">
        <v>108</v>
      </c>
      <c r="BH8" s="71" t="s">
        <v>108</v>
      </c>
      <c r="BI8" s="71">
        <v>77.8</v>
      </c>
      <c r="BJ8" s="71">
        <v>81.5</v>
      </c>
      <c r="BK8" s="71" t="s">
        <v>108</v>
      </c>
      <c r="BL8" s="71" t="s">
        <v>108</v>
      </c>
      <c r="BM8" s="71" t="s">
        <v>108</v>
      </c>
      <c r="BN8" s="71">
        <v>54.8</v>
      </c>
      <c r="BO8" s="71">
        <v>15.5</v>
      </c>
      <c r="BP8" s="68">
        <v>37.299999999999997</v>
      </c>
      <c r="BQ8" s="72" t="s">
        <v>108</v>
      </c>
      <c r="BR8" s="72" t="s">
        <v>108</v>
      </c>
      <c r="BS8" s="72" t="s">
        <v>108</v>
      </c>
      <c r="BT8" s="73">
        <v>13104</v>
      </c>
      <c r="BU8" s="73">
        <v>22330</v>
      </c>
      <c r="BV8" s="72" t="s">
        <v>108</v>
      </c>
      <c r="BW8" s="72" t="s">
        <v>108</v>
      </c>
      <c r="BX8" s="72" t="s">
        <v>108</v>
      </c>
      <c r="BY8" s="72">
        <v>12490</v>
      </c>
      <c r="BZ8" s="72">
        <v>16804</v>
      </c>
      <c r="CA8" s="70">
        <v>27826</v>
      </c>
      <c r="CB8" s="71" t="s">
        <v>108</v>
      </c>
      <c r="CC8" s="71" t="s">
        <v>108</v>
      </c>
      <c r="CD8" s="71" t="s">
        <v>108</v>
      </c>
      <c r="CE8" s="71">
        <v>0</v>
      </c>
      <c r="CF8" s="71">
        <v>10</v>
      </c>
      <c r="CG8" s="71" t="s">
        <v>108</v>
      </c>
      <c r="CH8" s="71" t="s">
        <v>108</v>
      </c>
      <c r="CI8" s="71" t="s">
        <v>108</v>
      </c>
      <c r="CJ8" s="71">
        <v>5.9</v>
      </c>
      <c r="CK8" s="71">
        <v>11.7</v>
      </c>
      <c r="CL8" s="68">
        <v>36.6</v>
      </c>
      <c r="CM8" s="70">
        <v>281116</v>
      </c>
      <c r="CN8" s="70">
        <v>7500</v>
      </c>
      <c r="CO8" s="71" t="s">
        <v>108</v>
      </c>
      <c r="CP8" s="71" t="s">
        <v>108</v>
      </c>
      <c r="CQ8" s="71" t="s">
        <v>108</v>
      </c>
      <c r="CR8" s="71">
        <v>0</v>
      </c>
      <c r="CS8" s="71">
        <v>0</v>
      </c>
      <c r="CT8" s="71" t="s">
        <v>108</v>
      </c>
      <c r="CU8" s="71" t="s">
        <v>108</v>
      </c>
      <c r="CV8" s="71" t="s">
        <v>108</v>
      </c>
      <c r="CW8" s="71">
        <v>0</v>
      </c>
      <c r="CX8" s="71">
        <v>0</v>
      </c>
      <c r="CY8" s="68">
        <v>312</v>
      </c>
      <c r="CZ8" s="71" t="s">
        <v>108</v>
      </c>
      <c r="DA8" s="71" t="s">
        <v>108</v>
      </c>
      <c r="DB8" s="71" t="s">
        <v>108</v>
      </c>
      <c r="DC8" s="71">
        <v>0</v>
      </c>
      <c r="DD8" s="71">
        <v>0</v>
      </c>
      <c r="DE8" s="71" t="s">
        <v>108</v>
      </c>
      <c r="DF8" s="71" t="s">
        <v>108</v>
      </c>
      <c r="DG8" s="71" t="s">
        <v>108</v>
      </c>
      <c r="DH8" s="71">
        <v>0</v>
      </c>
      <c r="DI8" s="71">
        <v>0</v>
      </c>
      <c r="DJ8" s="68">
        <v>0.4</v>
      </c>
      <c r="DK8" s="71" t="s">
        <v>108</v>
      </c>
      <c r="DL8" s="71" t="s">
        <v>108</v>
      </c>
      <c r="DM8" s="71" t="s">
        <v>108</v>
      </c>
      <c r="DN8" s="71">
        <v>56.6</v>
      </c>
      <c r="DO8" s="71">
        <v>53.7</v>
      </c>
      <c r="DP8" s="71" t="s">
        <v>108</v>
      </c>
      <c r="DQ8" s="71" t="s">
        <v>108</v>
      </c>
      <c r="DR8" s="71" t="s">
        <v>108</v>
      </c>
      <c r="DS8" s="71">
        <v>52.9</v>
      </c>
      <c r="DT8" s="71">
        <v>44.8</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2021-02-04T00:45:50Z</cp:lastPrinted>
  <dcterms:created xsi:type="dcterms:W3CDTF">2020-12-04T03:25:34Z</dcterms:created>
  <dcterms:modified xsi:type="dcterms:W3CDTF">2021-02-15T00:25:38Z</dcterms:modified>
  <cp:category/>
</cp:coreProperties>
</file>