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管財課\駐車場事業特別会計\公営企業に係る経営比較分析表（平成30年度決算）の分析等について\"/>
    </mc:Choice>
  </mc:AlternateContent>
  <workbookProtection workbookAlgorithmName="SHA-512" workbookHashValue="tfCs7Ep8/hB5GPCH6qD/1BeF523488OdHnbl9+PcwOoYds5efCWmPOcs2RPlnRpRM6P2GRaxBcWp4K+hlzmRHw==" workbookSaltValue="KqlNIq9V1/XyfUtkbr56X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HJ30" i="4"/>
  <c r="BZ76" i="4"/>
  <c r="CS51" i="4"/>
  <c r="CS30" i="4"/>
  <c r="C11" i="5"/>
  <c r="D11" i="5"/>
  <c r="E11" i="5"/>
  <c r="B11" i="5"/>
  <c r="BK76" i="4" l="1"/>
  <c r="LH51" i="4"/>
  <c r="GQ51" i="4"/>
  <c r="BZ30" i="4"/>
  <c r="LT76" i="4"/>
  <c r="LH30" i="4"/>
  <c r="IE76" i="4"/>
  <c r="BZ51" i="4"/>
  <c r="GQ30" i="4"/>
  <c r="HP76" i="4"/>
  <c r="BG30" i="4"/>
  <c r="AV76" i="4"/>
  <c r="FX30" i="4"/>
  <c r="KO51" i="4"/>
  <c r="LE76" i="4"/>
  <c r="FX51" i="4"/>
  <c r="KO30" i="4"/>
  <c r="BG51" i="4"/>
  <c r="KP76" i="4"/>
  <c r="FE51" i="4"/>
  <c r="HA76" i="4"/>
  <c r="AN51" i="4"/>
  <c r="FE30" i="4"/>
  <c r="AN30" i="4"/>
  <c r="AG76" i="4"/>
  <c r="JV51" i="4"/>
  <c r="JV30" i="4"/>
  <c r="KA76" i="4"/>
  <c r="EL51" i="4"/>
  <c r="JC30" i="4"/>
  <c r="U51" i="4"/>
  <c r="EL30" i="4"/>
  <c r="GL76" i="4"/>
  <c r="U30" i="4"/>
  <c r="R76" i="4"/>
  <c r="JC51" i="4"/>
</calcChain>
</file>

<file path=xl/sharedStrings.xml><?xml version="1.0" encoding="utf-8"?>
<sst xmlns="http://schemas.openxmlformats.org/spreadsheetml/2006/main" count="278" uniqueCount="129">
  <si>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</si>
  <si>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</si>
  <si>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</si>
  <si>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</si>
  <si>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</si>
  <si>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</si>
  <si>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</si>
  <si>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</si>
  <si>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</si>
  <si>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</si>
  <si>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</si>
  <si>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</si>
  <si>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</si>
  <si>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</si>
  <si>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</si>
  <si>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</si>
  <si>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</si>
  <si>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</si>
  <si>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</si>
  <si>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</si>
  <si>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</si>
  <si>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</si>
  <si>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</si>
  <si>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</si>
  <si>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</si>
  <si>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</si>
  <si>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</si>
  <si>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</si>
  <si>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</si>
  <si>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</si>
  <si>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</si>
  <si>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</si>
  <si>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</si>
  <si>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</si>
  <si>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</si>
  <si>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</si>
  <si>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</si>
  <si>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</si>
  <si>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</si>
  <si>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</si>
  <si>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</si>
  <si>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</si>
  <si>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</si>
  <si>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</si>
  <si>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</si>
  <si>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</si>
  <si>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</si>
  <si>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</si>
  <si>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</si>
  <si>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</si>
  <si>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</si>
  <si>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</si>
  <si>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</si>
  <si>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</si>
  <si>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</si>
  <si>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</si>
  <si>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</si>
  <si>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</si>
  <si>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</si>
  <si>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</si>
  <si>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</si>
  <si>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</si>
  <si>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</si>
  <si>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</si>
  <si>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</si>
  <si>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</si>
  <si>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</si>
  <si>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</si>
  <si>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</si>
  <si>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</si>
  <si>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</si>
  <si>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</si>
  <si>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</si>
  <si>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</si>
  <si>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</si>
  <si>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</si>
  <si>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</si>
  <si>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</si>
  <si>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</si>
  <si>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</si>
  <si>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</si>
  <si>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</si>
  <si>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</si>
  <si>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</si>
  <si>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</si>
  <si>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</si>
  <si>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</si>
  <si>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</si>
  <si>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</si>
  <si>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</si>
  <si>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</si>
  <si>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</si>
  <si>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</si>
  <si>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</si>
  <si>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</si>
  <si>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</si>
  <si>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</si>
  <si>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</si>
  <si>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</si>
  <si>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</si>
  <si>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</si>
  <si>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</si>
  <si>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</si>
  <si>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</si>
  <si>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</si>
  <si>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</si>
  <si>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</si>
  <si>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伊賀市</t>
  </si>
  <si>
    <t>市営佐那具駅駐車場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</si>
  <si>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</si>
  <si>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</si>
  <si>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</si>
  <si>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</si>
  <si>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</si>
  <si>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</si>
  <si>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</si>
  <si>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</si>
  <si>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</si>
  <si>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</si>
  <si>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</si>
  <si>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</si>
  <si>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</si>
  <si>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</si>
  <si>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</si>
  <si>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</si>
  <si>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</si>
  <si>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利用の状況について、月極利用者が多いことと、長時間利用しても１回５００円（乗用車）等としているため稼働率は低い数値が出ている。
　また、稼働率が減少傾向にあり、利用者の大多数を占める通勤による駅の利用者の需要が減少していると考えられる。</t>
    <rPh sb="11" eb="13">
      <t>ツキギメ</t>
    </rPh>
    <rPh sb="13" eb="16">
      <t>リヨウシャ</t>
    </rPh>
    <rPh sb="17" eb="18">
      <t>オオ</t>
    </rPh>
    <rPh sb="69" eb="71">
      <t>カドウ</t>
    </rPh>
    <rPh sb="71" eb="72">
      <t>リツ</t>
    </rPh>
    <rPh sb="73" eb="75">
      <t>ゲンショウ</t>
    </rPh>
    <rPh sb="75" eb="77">
      <t>ケイコウ</t>
    </rPh>
    <rPh sb="81" eb="84">
      <t>リヨウシャ</t>
    </rPh>
    <rPh sb="85" eb="88">
      <t>ダイタスウ</t>
    </rPh>
    <rPh sb="89" eb="90">
      <t>シ</t>
    </rPh>
    <rPh sb="92" eb="94">
      <t>ツウキン</t>
    </rPh>
    <rPh sb="97" eb="98">
      <t>エキ</t>
    </rPh>
    <rPh sb="99" eb="102">
      <t>リヨウシャ</t>
    </rPh>
    <rPh sb="103" eb="105">
      <t>ジュヨウ</t>
    </rPh>
    <rPh sb="106" eb="108">
      <t>ゲンショウ</t>
    </rPh>
    <rPh sb="113" eb="114">
      <t>カンガ</t>
    </rPh>
    <phoneticPr fontId="6"/>
  </si>
  <si>
    <r>
      <rPr>
        <sz val="11"/>
        <rFont val="ＭＳ ゴシック"/>
        <family val="3"/>
        <charset val="128"/>
      </rPr>
      <t>　一般会計の別事業で人件費を含めた管理費を支出していることや、高額な更新投資が必要でないため、稼働率が低い結果であっても収益的収支比率が高く、黒字を保つことができている。</t>
    </r>
    <r>
      <rPr>
        <sz val="11"/>
        <color theme="1"/>
        <rFont val="ＭＳ ゴシック"/>
        <family val="3"/>
        <charset val="128"/>
      </rPr>
      <t xml:space="preserve">
　</t>
    </r>
    <rPh sb="31" eb="33">
      <t>コウガク</t>
    </rPh>
    <rPh sb="34" eb="36">
      <t>コウシン</t>
    </rPh>
    <rPh sb="36" eb="38">
      <t>トウシ</t>
    </rPh>
    <rPh sb="39" eb="41">
      <t>ヒツヨウ</t>
    </rPh>
    <rPh sb="51" eb="52">
      <t>ヒク</t>
    </rPh>
    <rPh sb="53" eb="55">
      <t>ケッカ</t>
    </rPh>
    <rPh sb="60" eb="63">
      <t>シュウエキテキ</t>
    </rPh>
    <rPh sb="63" eb="65">
      <t>シュウシ</t>
    </rPh>
    <rPh sb="65" eb="67">
      <t>ヒリツ</t>
    </rPh>
    <rPh sb="68" eb="69">
      <t>タカ</t>
    </rPh>
    <rPh sb="71" eb="73">
      <t>クロジ</t>
    </rPh>
    <rPh sb="74" eb="75">
      <t>タモ</t>
    </rPh>
    <phoneticPr fontId="6"/>
  </si>
  <si>
    <r>
      <t xml:space="preserve"> 収益的収支比率について、黒字であり料金収入のみで、１００％以上の数値を得ているため、適正に維持管理ができていると考える。
 </t>
    </r>
    <r>
      <rPr>
        <sz val="11"/>
        <rFont val="ＭＳ ゴシック"/>
        <family val="3"/>
        <charset val="128"/>
      </rPr>
      <t>売上高ＧＯＰ比率の数値が高い理由は、他会計からの繰入金はないが、一般会計の別事業で人件費を含めた管理費を支出しているためと考えられる。
　※①収益的収支比率（％）Ｈ３０当該値　正しくは１，１６２．０
　※⑤ＥＢＩＴＤＡ（千円）Ｈ３０当該値　正しくは７７６</t>
    </r>
    <rPh sb="77" eb="79">
      <t>リユウ</t>
    </rPh>
    <rPh sb="124" eb="125">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</si>
</sst>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4363.6000000000004</c:v>
                </c:pt>
                <c:pt idx="1">
                  <c:v>1070.0999999999999</c:v>
                </c:pt>
                <c:pt idx="2">
                  <c:v>1233.3</c:v>
                </c:pt>
                <c:pt idx="3">
                  <c:v>3799.5</c:v>
                </c:pt>
                <c:pt idx="4">
                  <c:v>100</c:v>
                </c:pt>
              </c:numCache>
            </c:numRef>
          </c:val>
          <c:extLst>
            <c:ext xmlns:c16="http://schemas.microsoft.com/office/drawing/2014/chart" uri="{C3380CC4-5D6E-409C-BE32-E72D297353CC}">
              <c16:uniqueId val="{00000000-8551-440F-8C3D-706F3A029F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8551-440F-8C3D-706F3A029F31}"/>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84-4FEE-9B0F-A02D1E16008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6E84-4FEE-9B0F-A02D1E16008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6CCB-47D7-B9F5-C7120E1F961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CCB-47D7-B9F5-C7120E1F961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70C-4CE7-88BA-AEB9F0AA5B1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70C-4CE7-88BA-AEB9F0AA5B1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418-4A72-86FD-2689FEE29B9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D418-4A72-86FD-2689FEE29B90}"/>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715-4ABC-AE3B-10CF931ED0D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8715-4ABC-AE3B-10CF931ED0D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24.3</c:v>
                </c:pt>
                <c:pt idx="1">
                  <c:v>18.600000000000001</c:v>
                </c:pt>
                <c:pt idx="2">
                  <c:v>18.600000000000001</c:v>
                </c:pt>
                <c:pt idx="3">
                  <c:v>20</c:v>
                </c:pt>
                <c:pt idx="4">
                  <c:v>20</c:v>
                </c:pt>
              </c:numCache>
            </c:numRef>
          </c:val>
          <c:extLst>
            <c:ext xmlns:c16="http://schemas.microsoft.com/office/drawing/2014/chart" uri="{C3380CC4-5D6E-409C-BE32-E72D297353CC}">
              <c16:uniqueId val="{00000000-C6CE-4B8E-B74B-27BEAA8C06D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C6CE-4B8E-B74B-27BEAA8C06D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99.5</c:v>
                </c:pt>
                <c:pt idx="1">
                  <c:v>93.9</c:v>
                </c:pt>
                <c:pt idx="2">
                  <c:v>95.6</c:v>
                </c:pt>
                <c:pt idx="3">
                  <c:v>100</c:v>
                </c:pt>
                <c:pt idx="4">
                  <c:v>95.2</c:v>
                </c:pt>
              </c:numCache>
            </c:numRef>
          </c:val>
          <c:extLst>
            <c:ext xmlns:c16="http://schemas.microsoft.com/office/drawing/2014/chart" uri="{C3380CC4-5D6E-409C-BE32-E72D297353CC}">
              <c16:uniqueId val="{00000000-BABD-4959-9F60-DF727ECB5BF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BABD-4959-9F60-DF727ECB5BF2}"/>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937</c:v>
                </c:pt>
                <c:pt idx="1">
                  <c:v>748</c:v>
                </c:pt>
                <c:pt idx="2">
                  <c:v>714</c:v>
                </c:pt>
                <c:pt idx="3">
                  <c:v>845</c:v>
                </c:pt>
                <c:pt idx="4">
                  <c:v>0</c:v>
                </c:pt>
              </c:numCache>
            </c:numRef>
          </c:val>
          <c:extLst>
            <c:ext xmlns:c16="http://schemas.microsoft.com/office/drawing/2014/chart" uri="{C3380CC4-5D6E-409C-BE32-E72D297353CC}">
              <c16:uniqueId val="{00000000-70AC-4540-A700-77F1C5C3B8C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70AC-4540-A700-77F1C5C3B8CE}"/>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M1"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市営佐那具駅駐車場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2029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4363.6000000000004</v>
      </c>
      <c r="V31" s="110"/>
      <c r="W31" s="110"/>
      <c r="X31" s="110"/>
      <c r="Y31" s="110"/>
      <c r="Z31" s="110"/>
      <c r="AA31" s="110"/>
      <c r="AB31" s="110"/>
      <c r="AC31" s="110"/>
      <c r="AD31" s="110"/>
      <c r="AE31" s="110"/>
      <c r="AF31" s="110"/>
      <c r="AG31" s="110"/>
      <c r="AH31" s="110"/>
      <c r="AI31" s="110"/>
      <c r="AJ31" s="110"/>
      <c r="AK31" s="110"/>
      <c r="AL31" s="110"/>
      <c r="AM31" s="110"/>
      <c r="AN31" s="110">
        <f>データ!Z7</f>
        <v>1070.0999999999999</v>
      </c>
      <c r="AO31" s="110"/>
      <c r="AP31" s="110"/>
      <c r="AQ31" s="110"/>
      <c r="AR31" s="110"/>
      <c r="AS31" s="110"/>
      <c r="AT31" s="110"/>
      <c r="AU31" s="110"/>
      <c r="AV31" s="110"/>
      <c r="AW31" s="110"/>
      <c r="AX31" s="110"/>
      <c r="AY31" s="110"/>
      <c r="AZ31" s="110"/>
      <c r="BA31" s="110"/>
      <c r="BB31" s="110"/>
      <c r="BC31" s="110"/>
      <c r="BD31" s="110"/>
      <c r="BE31" s="110"/>
      <c r="BF31" s="110"/>
      <c r="BG31" s="110">
        <f>データ!AA7</f>
        <v>1233.3</v>
      </c>
      <c r="BH31" s="110"/>
      <c r="BI31" s="110"/>
      <c r="BJ31" s="110"/>
      <c r="BK31" s="110"/>
      <c r="BL31" s="110"/>
      <c r="BM31" s="110"/>
      <c r="BN31" s="110"/>
      <c r="BO31" s="110"/>
      <c r="BP31" s="110"/>
      <c r="BQ31" s="110"/>
      <c r="BR31" s="110"/>
      <c r="BS31" s="110"/>
      <c r="BT31" s="110"/>
      <c r="BU31" s="110"/>
      <c r="BV31" s="110"/>
      <c r="BW31" s="110"/>
      <c r="BX31" s="110"/>
      <c r="BY31" s="110"/>
      <c r="BZ31" s="110">
        <f>データ!AB7</f>
        <v>3799.5</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24.3</v>
      </c>
      <c r="JD31" s="81"/>
      <c r="JE31" s="81"/>
      <c r="JF31" s="81"/>
      <c r="JG31" s="81"/>
      <c r="JH31" s="81"/>
      <c r="JI31" s="81"/>
      <c r="JJ31" s="81"/>
      <c r="JK31" s="81"/>
      <c r="JL31" s="81"/>
      <c r="JM31" s="81"/>
      <c r="JN31" s="81"/>
      <c r="JO31" s="81"/>
      <c r="JP31" s="81"/>
      <c r="JQ31" s="81"/>
      <c r="JR31" s="81"/>
      <c r="JS31" s="81"/>
      <c r="JT31" s="81"/>
      <c r="JU31" s="82"/>
      <c r="JV31" s="80">
        <f>データ!DL7</f>
        <v>18.600000000000001</v>
      </c>
      <c r="JW31" s="81"/>
      <c r="JX31" s="81"/>
      <c r="JY31" s="81"/>
      <c r="JZ31" s="81"/>
      <c r="KA31" s="81"/>
      <c r="KB31" s="81"/>
      <c r="KC31" s="81"/>
      <c r="KD31" s="81"/>
      <c r="KE31" s="81"/>
      <c r="KF31" s="81"/>
      <c r="KG31" s="81"/>
      <c r="KH31" s="81"/>
      <c r="KI31" s="81"/>
      <c r="KJ31" s="81"/>
      <c r="KK31" s="81"/>
      <c r="KL31" s="81"/>
      <c r="KM31" s="81"/>
      <c r="KN31" s="82"/>
      <c r="KO31" s="80">
        <f>データ!DM7</f>
        <v>18.600000000000001</v>
      </c>
      <c r="KP31" s="81"/>
      <c r="KQ31" s="81"/>
      <c r="KR31" s="81"/>
      <c r="KS31" s="81"/>
      <c r="KT31" s="81"/>
      <c r="KU31" s="81"/>
      <c r="KV31" s="81"/>
      <c r="KW31" s="81"/>
      <c r="KX31" s="81"/>
      <c r="KY31" s="81"/>
      <c r="KZ31" s="81"/>
      <c r="LA31" s="81"/>
      <c r="LB31" s="81"/>
      <c r="LC31" s="81"/>
      <c r="LD31" s="81"/>
      <c r="LE31" s="81"/>
      <c r="LF31" s="81"/>
      <c r="LG31" s="82"/>
      <c r="LH31" s="80">
        <f>データ!DN7</f>
        <v>20</v>
      </c>
      <c r="LI31" s="81"/>
      <c r="LJ31" s="81"/>
      <c r="LK31" s="81"/>
      <c r="LL31" s="81"/>
      <c r="LM31" s="81"/>
      <c r="LN31" s="81"/>
      <c r="LO31" s="81"/>
      <c r="LP31" s="81"/>
      <c r="LQ31" s="81"/>
      <c r="LR31" s="81"/>
      <c r="LS31" s="81"/>
      <c r="LT31" s="81"/>
      <c r="LU31" s="81"/>
      <c r="LV31" s="81"/>
      <c r="LW31" s="81"/>
      <c r="LX31" s="81"/>
      <c r="LY31" s="81"/>
      <c r="LZ31" s="82"/>
      <c r="MA31" s="80">
        <f>データ!DO7</f>
        <v>20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99.5</v>
      </c>
      <c r="EM52" s="110"/>
      <c r="EN52" s="110"/>
      <c r="EO52" s="110"/>
      <c r="EP52" s="110"/>
      <c r="EQ52" s="110"/>
      <c r="ER52" s="110"/>
      <c r="ES52" s="110"/>
      <c r="ET52" s="110"/>
      <c r="EU52" s="110"/>
      <c r="EV52" s="110"/>
      <c r="EW52" s="110"/>
      <c r="EX52" s="110"/>
      <c r="EY52" s="110"/>
      <c r="EZ52" s="110"/>
      <c r="FA52" s="110"/>
      <c r="FB52" s="110"/>
      <c r="FC52" s="110"/>
      <c r="FD52" s="110"/>
      <c r="FE52" s="110">
        <f>データ!BG7</f>
        <v>93.9</v>
      </c>
      <c r="FF52" s="110"/>
      <c r="FG52" s="110"/>
      <c r="FH52" s="110"/>
      <c r="FI52" s="110"/>
      <c r="FJ52" s="110"/>
      <c r="FK52" s="110"/>
      <c r="FL52" s="110"/>
      <c r="FM52" s="110"/>
      <c r="FN52" s="110"/>
      <c r="FO52" s="110"/>
      <c r="FP52" s="110"/>
      <c r="FQ52" s="110"/>
      <c r="FR52" s="110"/>
      <c r="FS52" s="110"/>
      <c r="FT52" s="110"/>
      <c r="FU52" s="110"/>
      <c r="FV52" s="110"/>
      <c r="FW52" s="110"/>
      <c r="FX52" s="110">
        <f>データ!BH7</f>
        <v>95.6</v>
      </c>
      <c r="FY52" s="110"/>
      <c r="FZ52" s="110"/>
      <c r="GA52" s="110"/>
      <c r="GB52" s="110"/>
      <c r="GC52" s="110"/>
      <c r="GD52" s="110"/>
      <c r="GE52" s="110"/>
      <c r="GF52" s="110"/>
      <c r="GG52" s="110"/>
      <c r="GH52" s="110"/>
      <c r="GI52" s="110"/>
      <c r="GJ52" s="110"/>
      <c r="GK52" s="110"/>
      <c r="GL52" s="110"/>
      <c r="GM52" s="110"/>
      <c r="GN52" s="110"/>
      <c r="GO52" s="110"/>
      <c r="GP52" s="110"/>
      <c r="GQ52" s="110">
        <f>データ!BI7</f>
        <v>100</v>
      </c>
      <c r="GR52" s="110"/>
      <c r="GS52" s="110"/>
      <c r="GT52" s="110"/>
      <c r="GU52" s="110"/>
      <c r="GV52" s="110"/>
      <c r="GW52" s="110"/>
      <c r="GX52" s="110"/>
      <c r="GY52" s="110"/>
      <c r="GZ52" s="110"/>
      <c r="HA52" s="110"/>
      <c r="HB52" s="110"/>
      <c r="HC52" s="110"/>
      <c r="HD52" s="110"/>
      <c r="HE52" s="110"/>
      <c r="HF52" s="110"/>
      <c r="HG52" s="110"/>
      <c r="HH52" s="110"/>
      <c r="HI52" s="110"/>
      <c r="HJ52" s="110">
        <f>データ!BJ7</f>
        <v>95.2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937</v>
      </c>
      <c r="JD52" s="106"/>
      <c r="JE52" s="106"/>
      <c r="JF52" s="106"/>
      <c r="JG52" s="106"/>
      <c r="JH52" s="106"/>
      <c r="JI52" s="106"/>
      <c r="JJ52" s="106"/>
      <c r="JK52" s="106"/>
      <c r="JL52" s="106"/>
      <c r="JM52" s="106"/>
      <c r="JN52" s="106"/>
      <c r="JO52" s="106"/>
      <c r="JP52" s="106"/>
      <c r="JQ52" s="106"/>
      <c r="JR52" s="106"/>
      <c r="JS52" s="106"/>
      <c r="JT52" s="106"/>
      <c r="JU52" s="106"/>
      <c r="JV52" s="106">
        <f>データ!BR7</f>
        <v>748</v>
      </c>
      <c r="JW52" s="106"/>
      <c r="JX52" s="106"/>
      <c r="JY52" s="106"/>
      <c r="JZ52" s="106"/>
      <c r="KA52" s="106"/>
      <c r="KB52" s="106"/>
      <c r="KC52" s="106"/>
      <c r="KD52" s="106"/>
      <c r="KE52" s="106"/>
      <c r="KF52" s="106"/>
      <c r="KG52" s="106"/>
      <c r="KH52" s="106"/>
      <c r="KI52" s="106"/>
      <c r="KJ52" s="106"/>
      <c r="KK52" s="106"/>
      <c r="KL52" s="106"/>
      <c r="KM52" s="106"/>
      <c r="KN52" s="106"/>
      <c r="KO52" s="106">
        <f>データ!BS7</f>
        <v>714</v>
      </c>
      <c r="KP52" s="106"/>
      <c r="KQ52" s="106"/>
      <c r="KR52" s="106"/>
      <c r="KS52" s="106"/>
      <c r="KT52" s="106"/>
      <c r="KU52" s="106"/>
      <c r="KV52" s="106"/>
      <c r="KW52" s="106"/>
      <c r="KX52" s="106"/>
      <c r="KY52" s="106"/>
      <c r="KZ52" s="106"/>
      <c r="LA52" s="106"/>
      <c r="LB52" s="106"/>
      <c r="LC52" s="106"/>
      <c r="LD52" s="106"/>
      <c r="LE52" s="106"/>
      <c r="LF52" s="106"/>
      <c r="LG52" s="106"/>
      <c r="LH52" s="106">
        <f>データ!BT7</f>
        <v>845</v>
      </c>
      <c r="LI52" s="106"/>
      <c r="LJ52" s="106"/>
      <c r="LK52" s="106"/>
      <c r="LL52" s="106"/>
      <c r="LM52" s="106"/>
      <c r="LN52" s="106"/>
      <c r="LO52" s="106"/>
      <c r="LP52" s="106"/>
      <c r="LQ52" s="106"/>
      <c r="LR52" s="106"/>
      <c r="LS52" s="106"/>
      <c r="LT52" s="106"/>
      <c r="LU52" s="106"/>
      <c r="LV52" s="106"/>
      <c r="LW52" s="106"/>
      <c r="LX52" s="106"/>
      <c r="LY52" s="106"/>
      <c r="LZ52" s="106"/>
      <c r="MA52" s="106">
        <f>データ!BU7</f>
        <v>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14859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1eAaOo8xe7jqsyLfdKF7pybcI16WyiCSN0Ghxc08Ng3aoOXmOF9JXEqBa/jA2VbVNKvz1Ek3/JGBLWDpkcNZTw==" saltValue="hGtp9vqnOLlZCYZpVwvQ7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100</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101</v>
      </c>
      <c r="DM5" s="59" t="s">
        <v>91</v>
      </c>
      <c r="DN5" s="59" t="s">
        <v>92</v>
      </c>
      <c r="DO5" s="59" t="s">
        <v>93</v>
      </c>
      <c r="DP5" s="59" t="s">
        <v>94</v>
      </c>
      <c r="DQ5" s="59" t="s">
        <v>95</v>
      </c>
      <c r="DR5" s="59" t="s">
        <v>96</v>
      </c>
      <c r="DS5" s="59" t="s">
        <v>97</v>
      </c>
      <c r="DT5" s="59" t="s">
        <v>98</v>
      </c>
      <c r="DU5" s="59" t="s">
        <v>99</v>
      </c>
    </row>
    <row r="6" spans="1:125" s="66" customFormat="1" x14ac:dyDescent="0.15">
      <c r="A6" s="49" t="s">
        <v>102</v>
      </c>
      <c r="B6" s="60">
        <f>B8</f>
        <v>2018</v>
      </c>
      <c r="C6" s="60">
        <f t="shared" ref="C6:X6" si="1">C8</f>
        <v>242161</v>
      </c>
      <c r="D6" s="60">
        <f t="shared" si="1"/>
        <v>47</v>
      </c>
      <c r="E6" s="60">
        <f t="shared" si="1"/>
        <v>14</v>
      </c>
      <c r="F6" s="60">
        <f t="shared" si="1"/>
        <v>0</v>
      </c>
      <c r="G6" s="60">
        <f t="shared" si="1"/>
        <v>7</v>
      </c>
      <c r="H6" s="60" t="str">
        <f>SUBSTITUTE(H8,"　","")</f>
        <v>三重県伊賀市</v>
      </c>
      <c r="I6" s="60" t="str">
        <f t="shared" si="1"/>
        <v>市営佐那具駅駐車場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14</v>
      </c>
      <c r="S6" s="62" t="str">
        <f t="shared" si="1"/>
        <v>駅</v>
      </c>
      <c r="T6" s="62" t="str">
        <f t="shared" si="1"/>
        <v>無</v>
      </c>
      <c r="U6" s="63">
        <f t="shared" si="1"/>
        <v>2029</v>
      </c>
      <c r="V6" s="63">
        <f t="shared" si="1"/>
        <v>70</v>
      </c>
      <c r="W6" s="63">
        <f t="shared" si="1"/>
        <v>40</v>
      </c>
      <c r="X6" s="62" t="str">
        <f t="shared" si="1"/>
        <v>導入なし</v>
      </c>
      <c r="Y6" s="64">
        <f>IF(Y8="-",NA(),Y8)</f>
        <v>4363.6000000000004</v>
      </c>
      <c r="Z6" s="64">
        <f t="shared" ref="Z6:AH6" si="2">IF(Z8="-",NA(),Z8)</f>
        <v>1070.0999999999999</v>
      </c>
      <c r="AA6" s="64">
        <f t="shared" si="2"/>
        <v>1233.3</v>
      </c>
      <c r="AB6" s="64">
        <f t="shared" si="2"/>
        <v>3799.5</v>
      </c>
      <c r="AC6" s="64">
        <f t="shared" si="2"/>
        <v>100</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99.5</v>
      </c>
      <c r="BG6" s="64">
        <f t="shared" ref="BG6:BO6" si="5">IF(BG8="-",NA(),BG8)</f>
        <v>93.9</v>
      </c>
      <c r="BH6" s="64">
        <f t="shared" si="5"/>
        <v>95.6</v>
      </c>
      <c r="BI6" s="64">
        <f t="shared" si="5"/>
        <v>100</v>
      </c>
      <c r="BJ6" s="64">
        <f t="shared" si="5"/>
        <v>95.2</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937</v>
      </c>
      <c r="BR6" s="65">
        <f t="shared" ref="BR6:BZ6" si="6">IF(BR8="-",NA(),BR8)</f>
        <v>748</v>
      </c>
      <c r="BS6" s="65">
        <f t="shared" si="6"/>
        <v>714</v>
      </c>
      <c r="BT6" s="65">
        <f t="shared" si="6"/>
        <v>845</v>
      </c>
      <c r="BU6" s="65">
        <f t="shared" si="6"/>
        <v>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103</v>
      </c>
      <c r="CM6" s="63">
        <f t="shared" ref="CM6:CN6" si="7">CM8</f>
        <v>14859</v>
      </c>
      <c r="CN6" s="63">
        <f t="shared" si="7"/>
        <v>200</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24.3</v>
      </c>
      <c r="DL6" s="64">
        <f t="shared" ref="DL6:DT6" si="9">IF(DL8="-",NA(),DL8)</f>
        <v>18.600000000000001</v>
      </c>
      <c r="DM6" s="64">
        <f t="shared" si="9"/>
        <v>18.600000000000001</v>
      </c>
      <c r="DN6" s="64">
        <f t="shared" si="9"/>
        <v>20</v>
      </c>
      <c r="DO6" s="64">
        <f t="shared" si="9"/>
        <v>20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105</v>
      </c>
      <c r="B7" s="60">
        <f t="shared" ref="B7:X7" si="10">B8</f>
        <v>2018</v>
      </c>
      <c r="C7" s="60">
        <f t="shared" si="10"/>
        <v>242161</v>
      </c>
      <c r="D7" s="60">
        <f t="shared" si="10"/>
        <v>47</v>
      </c>
      <c r="E7" s="60">
        <f t="shared" si="10"/>
        <v>14</v>
      </c>
      <c r="F7" s="60">
        <f t="shared" si="10"/>
        <v>0</v>
      </c>
      <c r="G7" s="60">
        <f t="shared" si="10"/>
        <v>7</v>
      </c>
      <c r="H7" s="60" t="str">
        <f t="shared" si="10"/>
        <v>三重県　伊賀市</v>
      </c>
      <c r="I7" s="60" t="str">
        <f t="shared" si="10"/>
        <v>市営佐那具駅駐車場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14</v>
      </c>
      <c r="S7" s="62" t="str">
        <f t="shared" si="10"/>
        <v>駅</v>
      </c>
      <c r="T7" s="62" t="str">
        <f t="shared" si="10"/>
        <v>無</v>
      </c>
      <c r="U7" s="63">
        <f t="shared" si="10"/>
        <v>2029</v>
      </c>
      <c r="V7" s="63">
        <f t="shared" si="10"/>
        <v>70</v>
      </c>
      <c r="W7" s="63">
        <f t="shared" si="10"/>
        <v>40</v>
      </c>
      <c r="X7" s="62" t="str">
        <f t="shared" si="10"/>
        <v>導入なし</v>
      </c>
      <c r="Y7" s="64">
        <f>Y8</f>
        <v>4363.6000000000004</v>
      </c>
      <c r="Z7" s="64">
        <f t="shared" ref="Z7:AH7" si="11">Z8</f>
        <v>1070.0999999999999</v>
      </c>
      <c r="AA7" s="64">
        <f t="shared" si="11"/>
        <v>1233.3</v>
      </c>
      <c r="AB7" s="64">
        <f t="shared" si="11"/>
        <v>3799.5</v>
      </c>
      <c r="AC7" s="64">
        <f t="shared" si="11"/>
        <v>100</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99.5</v>
      </c>
      <c r="BG7" s="64">
        <f t="shared" ref="BG7:BO7" si="14">BG8</f>
        <v>93.9</v>
      </c>
      <c r="BH7" s="64">
        <f t="shared" si="14"/>
        <v>95.6</v>
      </c>
      <c r="BI7" s="64">
        <f t="shared" si="14"/>
        <v>100</v>
      </c>
      <c r="BJ7" s="64">
        <f t="shared" si="14"/>
        <v>95.2</v>
      </c>
      <c r="BK7" s="64">
        <f t="shared" si="14"/>
        <v>40.700000000000003</v>
      </c>
      <c r="BL7" s="64">
        <f t="shared" si="14"/>
        <v>38.200000000000003</v>
      </c>
      <c r="BM7" s="64">
        <f t="shared" si="14"/>
        <v>34.6</v>
      </c>
      <c r="BN7" s="64">
        <f t="shared" si="14"/>
        <v>37.6</v>
      </c>
      <c r="BO7" s="64">
        <f t="shared" si="14"/>
        <v>33.200000000000003</v>
      </c>
      <c r="BP7" s="61"/>
      <c r="BQ7" s="65">
        <f>BQ8</f>
        <v>937</v>
      </c>
      <c r="BR7" s="65">
        <f t="shared" ref="BR7:BZ7" si="15">BR8</f>
        <v>748</v>
      </c>
      <c r="BS7" s="65">
        <f t="shared" si="15"/>
        <v>714</v>
      </c>
      <c r="BT7" s="65">
        <f t="shared" si="15"/>
        <v>845</v>
      </c>
      <c r="BU7" s="65">
        <f t="shared" si="15"/>
        <v>0</v>
      </c>
      <c r="BV7" s="65">
        <f t="shared" si="15"/>
        <v>7496</v>
      </c>
      <c r="BW7" s="65">
        <f t="shared" si="15"/>
        <v>6967</v>
      </c>
      <c r="BX7" s="65">
        <f t="shared" si="15"/>
        <v>7138</v>
      </c>
      <c r="BY7" s="65">
        <f t="shared" si="15"/>
        <v>8131</v>
      </c>
      <c r="BZ7" s="65">
        <f t="shared" si="15"/>
        <v>8024</v>
      </c>
      <c r="CA7" s="63"/>
      <c r="CB7" s="64" t="s">
        <v>106</v>
      </c>
      <c r="CC7" s="64" t="s">
        <v>106</v>
      </c>
      <c r="CD7" s="64" t="s">
        <v>106</v>
      </c>
      <c r="CE7" s="64" t="s">
        <v>106</v>
      </c>
      <c r="CF7" s="64" t="s">
        <v>106</v>
      </c>
      <c r="CG7" s="64" t="s">
        <v>106</v>
      </c>
      <c r="CH7" s="64" t="s">
        <v>106</v>
      </c>
      <c r="CI7" s="64" t="s">
        <v>106</v>
      </c>
      <c r="CJ7" s="64" t="s">
        <v>106</v>
      </c>
      <c r="CK7" s="64" t="s">
        <v>104</v>
      </c>
      <c r="CL7" s="61"/>
      <c r="CM7" s="63">
        <f>CM8</f>
        <v>14859</v>
      </c>
      <c r="CN7" s="63">
        <f>CN8</f>
        <v>200</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24.3</v>
      </c>
      <c r="DL7" s="64">
        <f t="shared" ref="DL7:DT7" si="17">DL8</f>
        <v>18.600000000000001</v>
      </c>
      <c r="DM7" s="64">
        <f t="shared" si="17"/>
        <v>18.600000000000001</v>
      </c>
      <c r="DN7" s="64">
        <f t="shared" si="17"/>
        <v>20</v>
      </c>
      <c r="DO7" s="64">
        <f t="shared" si="17"/>
        <v>20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242161</v>
      </c>
      <c r="D8" s="67">
        <v>47</v>
      </c>
      <c r="E8" s="67">
        <v>14</v>
      </c>
      <c r="F8" s="67">
        <v>0</v>
      </c>
      <c r="G8" s="67">
        <v>7</v>
      </c>
      <c r="H8" s="67" t="s">
        <v>107</v>
      </c>
      <c r="I8" s="67" t="s">
        <v>108</v>
      </c>
      <c r="J8" s="67" t="s">
        <v>109</v>
      </c>
      <c r="K8" s="67" t="s">
        <v>110</v>
      </c>
      <c r="L8" s="67" t="s">
        <v>111</v>
      </c>
      <c r="M8" s="67" t="s">
        <v>112</v>
      </c>
      <c r="N8" s="67" t="s">
        <v>113</v>
      </c>
      <c r="O8" s="68" t="s">
        <v>114</v>
      </c>
      <c r="P8" s="69" t="s">
        <v>115</v>
      </c>
      <c r="Q8" s="69" t="s">
        <v>116</v>
      </c>
      <c r="R8" s="70">
        <v>14</v>
      </c>
      <c r="S8" s="69" t="s">
        <v>117</v>
      </c>
      <c r="T8" s="69" t="s">
        <v>118</v>
      </c>
      <c r="U8" s="70">
        <v>2029</v>
      </c>
      <c r="V8" s="70">
        <v>70</v>
      </c>
      <c r="W8" s="70">
        <v>40</v>
      </c>
      <c r="X8" s="69" t="s">
        <v>119</v>
      </c>
      <c r="Y8" s="71">
        <v>4363.6000000000004</v>
      </c>
      <c r="Z8" s="71">
        <v>1070.0999999999999</v>
      </c>
      <c r="AA8" s="71">
        <v>1233.3</v>
      </c>
      <c r="AB8" s="71">
        <v>3799.5</v>
      </c>
      <c r="AC8" s="71">
        <v>100</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99.5</v>
      </c>
      <c r="BG8" s="71">
        <v>93.9</v>
      </c>
      <c r="BH8" s="71">
        <v>95.6</v>
      </c>
      <c r="BI8" s="71">
        <v>100</v>
      </c>
      <c r="BJ8" s="71">
        <v>95.2</v>
      </c>
      <c r="BK8" s="71">
        <v>40.700000000000003</v>
      </c>
      <c r="BL8" s="71">
        <v>38.200000000000003</v>
      </c>
      <c r="BM8" s="71">
        <v>34.6</v>
      </c>
      <c r="BN8" s="71">
        <v>37.6</v>
      </c>
      <c r="BO8" s="71">
        <v>33.200000000000003</v>
      </c>
      <c r="BP8" s="68">
        <v>26.3</v>
      </c>
      <c r="BQ8" s="72">
        <v>937</v>
      </c>
      <c r="BR8" s="72">
        <v>748</v>
      </c>
      <c r="BS8" s="72">
        <v>714</v>
      </c>
      <c r="BT8" s="73">
        <v>845</v>
      </c>
      <c r="BU8" s="73">
        <v>0</v>
      </c>
      <c r="BV8" s="72">
        <v>7496</v>
      </c>
      <c r="BW8" s="72">
        <v>6967</v>
      </c>
      <c r="BX8" s="72">
        <v>7138</v>
      </c>
      <c r="BY8" s="72">
        <v>8131</v>
      </c>
      <c r="BZ8" s="72">
        <v>8024</v>
      </c>
      <c r="CA8" s="70">
        <v>16102</v>
      </c>
      <c r="CB8" s="71" t="s">
        <v>111</v>
      </c>
      <c r="CC8" s="71" t="s">
        <v>111</v>
      </c>
      <c r="CD8" s="71" t="s">
        <v>111</v>
      </c>
      <c r="CE8" s="71" t="s">
        <v>111</v>
      </c>
      <c r="CF8" s="71" t="s">
        <v>111</v>
      </c>
      <c r="CG8" s="71" t="s">
        <v>111</v>
      </c>
      <c r="CH8" s="71" t="s">
        <v>111</v>
      </c>
      <c r="CI8" s="71" t="s">
        <v>111</v>
      </c>
      <c r="CJ8" s="71" t="s">
        <v>111</v>
      </c>
      <c r="CK8" s="71" t="s">
        <v>111</v>
      </c>
      <c r="CL8" s="68" t="s">
        <v>111</v>
      </c>
      <c r="CM8" s="70">
        <v>14859</v>
      </c>
      <c r="CN8" s="70">
        <v>200</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78.400000000000006</v>
      </c>
      <c r="DF8" s="71">
        <v>70.5</v>
      </c>
      <c r="DG8" s="71">
        <v>59.2</v>
      </c>
      <c r="DH8" s="71">
        <v>62.4</v>
      </c>
      <c r="DI8" s="71">
        <v>82.7</v>
      </c>
      <c r="DJ8" s="68">
        <v>103.6</v>
      </c>
      <c r="DK8" s="71">
        <v>24.3</v>
      </c>
      <c r="DL8" s="71">
        <v>18.600000000000001</v>
      </c>
      <c r="DM8" s="71">
        <v>18.600000000000001</v>
      </c>
      <c r="DN8" s="71">
        <v>20</v>
      </c>
      <c r="DO8" s="71">
        <v>20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2019-12-05T07:24:38Z</dcterms:created>
  <dcterms:modified xsi:type="dcterms:W3CDTF">2020-02-18T06:55:22Z</dcterms:modified>
  <cp:category/>
</cp:coreProperties>
</file>