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60088\byouin-kaikaku\03_総合医療センター関係\18_各種照会\R01（H31）\200122_【総務省】公営企業に係る経営比較分析表\"/>
    </mc:Choice>
  </mc:AlternateContent>
  <workbookProtection workbookAlgorithmName="SHA-512" workbookHashValue="0t1BDZH2US4RGlesWM0sbWj7Vn1NCtHqdhAoUGfoXjNWu+vON7LhUWTeWt8zEDwb7B14fNCaQ2tu0tmIy8gA7Q==" workbookSaltValue="eL17l/cxJnHQf7ofVPkzVQ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GT80" i="4" s="1"/>
  <c r="EJ7" i="5"/>
  <c r="EI7" i="5"/>
  <c r="EH7" i="5"/>
  <c r="EG7" i="5"/>
  <c r="HM79" i="4" s="1"/>
  <c r="EF7" i="5"/>
  <c r="EE7" i="5"/>
  <c r="ED7" i="5"/>
  <c r="EC7" i="5"/>
  <c r="EO79" i="4" s="1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MN55" i="4" s="1"/>
  <c r="DJ7" i="5"/>
  <c r="DI7" i="5"/>
  <c r="DH7" i="5"/>
  <c r="DG7" i="5"/>
  <c r="KF55" i="4" s="1"/>
  <c r="DE7" i="5"/>
  <c r="DD7" i="5"/>
  <c r="DC7" i="5"/>
  <c r="DB7" i="5"/>
  <c r="HG56" i="4" s="1"/>
  <c r="DA7" i="5"/>
  <c r="CZ7" i="5"/>
  <c r="CY7" i="5"/>
  <c r="CX7" i="5"/>
  <c r="CW7" i="5"/>
  <c r="CV7" i="5"/>
  <c r="CT7" i="5"/>
  <c r="CS7" i="5"/>
  <c r="CR7" i="5"/>
  <c r="CQ7" i="5"/>
  <c r="CP7" i="5"/>
  <c r="CO7" i="5"/>
  <c r="FL55" i="4" s="1"/>
  <c r="CN7" i="5"/>
  <c r="CM7" i="5"/>
  <c r="CL7" i="5"/>
  <c r="CK7" i="5"/>
  <c r="DD55" i="4" s="1"/>
  <c r="CI7" i="5"/>
  <c r="CH7" i="5"/>
  <c r="CG7" i="5"/>
  <c r="CF7" i="5"/>
  <c r="AE56" i="4" s="1"/>
  <c r="CE7" i="5"/>
  <c r="CD7" i="5"/>
  <c r="CC7" i="5"/>
  <c r="CB7" i="5"/>
  <c r="CA7" i="5"/>
  <c r="BZ7" i="5"/>
  <c r="BX7" i="5"/>
  <c r="BW7" i="5"/>
  <c r="BV7" i="5"/>
  <c r="BU7" i="5"/>
  <c r="BT7" i="5"/>
  <c r="BS7" i="5"/>
  <c r="MN33" i="4" s="1"/>
  <c r="BR7" i="5"/>
  <c r="BQ7" i="5"/>
  <c r="BP7" i="5"/>
  <c r="BO7" i="5"/>
  <c r="KF33" i="4" s="1"/>
  <c r="BM7" i="5"/>
  <c r="BL7" i="5"/>
  <c r="BK7" i="5"/>
  <c r="BJ7" i="5"/>
  <c r="HG34" i="4" s="1"/>
  <c r="BI7" i="5"/>
  <c r="BH7" i="5"/>
  <c r="BG7" i="5"/>
  <c r="BF7" i="5"/>
  <c r="BE7" i="5"/>
  <c r="BD7" i="5"/>
  <c r="BB7" i="5"/>
  <c r="BA7" i="5"/>
  <c r="AZ7" i="5"/>
  <c r="AY7" i="5"/>
  <c r="AX7" i="5"/>
  <c r="AW7" i="5"/>
  <c r="FL33" i="4" s="1"/>
  <c r="AV7" i="5"/>
  <c r="AU7" i="5"/>
  <c r="AT7" i="5"/>
  <c r="AS7" i="5"/>
  <c r="DD33" i="4" s="1"/>
  <c r="AQ7" i="5"/>
  <c r="AP7" i="5"/>
  <c r="AO7" i="5"/>
  <c r="AN7" i="5"/>
  <c r="AE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JW8" i="4" s="1"/>
  <c r="Y6" i="5"/>
  <c r="X6" i="5"/>
  <c r="W6" i="5"/>
  <c r="V6" i="5"/>
  <c r="AU12" i="4" s="1"/>
  <c r="U6" i="5"/>
  <c r="T6" i="5"/>
  <c r="S6" i="5"/>
  <c r="R6" i="5"/>
  <c r="CN10" i="4" s="1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GT79" i="4"/>
  <c r="GA79" i="4"/>
  <c r="FH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GR56" i="4"/>
  <c r="FL56" i="4"/>
  <c r="EW56" i="4"/>
  <c r="EH56" i="4"/>
  <c r="DS56" i="4"/>
  <c r="DD56" i="4"/>
  <c r="BX56" i="4"/>
  <c r="BI56" i="4"/>
  <c r="AT56" i="4"/>
  <c r="P56" i="4"/>
  <c r="LY55" i="4"/>
  <c r="LJ55" i="4"/>
  <c r="KU55" i="4"/>
  <c r="IZ55" i="4"/>
  <c r="IK55" i="4"/>
  <c r="HV55" i="4"/>
  <c r="HG55" i="4"/>
  <c r="GR55" i="4"/>
  <c r="EW55" i="4"/>
  <c r="EH55" i="4"/>
  <c r="DS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GR34" i="4"/>
  <c r="FL34" i="4"/>
  <c r="EW34" i="4"/>
  <c r="EH34" i="4"/>
  <c r="DS34" i="4"/>
  <c r="DD34" i="4"/>
  <c r="BX34" i="4"/>
  <c r="BI34" i="4"/>
  <c r="AT34" i="4"/>
  <c r="P34" i="4"/>
  <c r="LY33" i="4"/>
  <c r="LJ33" i="4"/>
  <c r="KU33" i="4"/>
  <c r="IZ33" i="4"/>
  <c r="IK33" i="4"/>
  <c r="HV33" i="4"/>
  <c r="HG33" i="4"/>
  <c r="GR33" i="4"/>
  <c r="EW33" i="4"/>
  <c r="EH33" i="4"/>
  <c r="DS33" i="4"/>
  <c r="BX33" i="4"/>
  <c r="BI33" i="4"/>
  <c r="AT33" i="4"/>
  <c r="AE33" i="4"/>
  <c r="P33" i="4"/>
  <c r="LP12" i="4"/>
  <c r="JW12" i="4"/>
  <c r="ID12" i="4"/>
  <c r="EG12" i="4"/>
  <c r="CN12" i="4"/>
  <c r="B12" i="4"/>
  <c r="LP10" i="4"/>
  <c r="JW10" i="4"/>
  <c r="ID10" i="4"/>
  <c r="FZ10" i="4"/>
  <c r="EG10" i="4"/>
  <c r="AU10" i="4"/>
  <c r="B10" i="4"/>
  <c r="LP8" i="4"/>
  <c r="ID8" i="4"/>
  <c r="FZ8" i="4"/>
  <c r="EG8" i="4"/>
  <c r="CN8" i="4"/>
  <c r="AU8" i="4"/>
  <c r="B8" i="4"/>
  <c r="B6" i="4"/>
  <c r="MN54" i="4" l="1"/>
  <c r="MH78" i="4"/>
  <c r="IZ54" i="4"/>
  <c r="IZ32" i="4"/>
  <c r="MN32" i="4"/>
  <c r="HM78" i="4"/>
  <c r="FL54" i="4"/>
  <c r="FL32" i="4"/>
  <c r="CS78" i="4"/>
  <c r="BX54" i="4"/>
  <c r="BX32" i="4"/>
  <c r="C11" i="5"/>
  <c r="D11" i="5"/>
  <c r="E11" i="5"/>
  <c r="B11" i="5"/>
  <c r="KC78" i="4" l="1"/>
  <c r="FH78" i="4"/>
  <c r="DS54" i="4"/>
  <c r="DS32" i="4"/>
  <c r="AE32" i="4"/>
  <c r="HG54" i="4"/>
  <c r="HG32" i="4"/>
  <c r="AN78" i="4"/>
  <c r="AE54" i="4"/>
  <c r="KU54" i="4"/>
  <c r="KU32" i="4"/>
  <c r="KF54" i="4"/>
  <c r="JJ78" i="4"/>
  <c r="GR54" i="4"/>
  <c r="GR32" i="4"/>
  <c r="DD54" i="4"/>
  <c r="DD32" i="4"/>
  <c r="EO78" i="4"/>
  <c r="U78" i="4"/>
  <c r="P54" i="4"/>
  <c r="P32" i="4"/>
  <c r="KF32" i="4"/>
  <c r="BZ78" i="4"/>
  <c r="LY54" i="4"/>
  <c r="LY32" i="4"/>
  <c r="IK54" i="4"/>
  <c r="IK32" i="4"/>
  <c r="LO78" i="4"/>
  <c r="BI54" i="4"/>
  <c r="BI32" i="4"/>
  <c r="GT78" i="4"/>
  <c r="EW54" i="4"/>
  <c r="EW32" i="4"/>
  <c r="GA78" i="4"/>
  <c r="EH54" i="4"/>
  <c r="BG78" i="4"/>
  <c r="AT54" i="4"/>
  <c r="AT32" i="4"/>
  <c r="LJ32" i="4"/>
  <c r="LJ54" i="4"/>
  <c r="KV78" i="4"/>
  <c r="HV54" i="4"/>
  <c r="HV32" i="4"/>
  <c r="EH32" i="4"/>
</calcChain>
</file>

<file path=xl/sharedStrings.xml><?xml version="1.0" encoding="utf-8"?>
<sst xmlns="http://schemas.openxmlformats.org/spreadsheetml/2006/main" count="322" uniqueCount="184">
  <si>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</si>
  <si>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</si>
  <si>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</si>
  <si>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</si>
  <si>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</si>
  <si>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</si>
  <si>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</si>
  <si>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</si>
  <si>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</si>
  <si>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</si>
  <si>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</si>
  <si>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</si>
  <si>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</si>
  <si>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</si>
  <si>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</si>
  <si>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</si>
  <si>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</si>
  <si>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</si>
  <si>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</si>
  <si>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</si>
  <si>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</si>
  <si>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</si>
  <si>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</si>
  <si>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</si>
  <si>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</si>
  <si>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</si>
  <si>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</si>
  <si>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</si>
  <si>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</si>
  <si>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</si>
  <si>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</si>
  <si>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</si>
  <si>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</si>
  <si>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</si>
  <si>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</si>
  <si>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</si>
  <si>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</si>
  <si>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</si>
  <si>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</si>
  <si>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</si>
  <si>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</si>
  <si>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</si>
  <si>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</si>
  <si>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</si>
  <si>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</si>
  <si>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</si>
  <si>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</si>
  <si>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</si>
  <si>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</si>
  <si>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</si>
  <si>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</si>
  <si>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</si>
  <si>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</si>
  <si>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</si>
  <si>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</si>
  <si>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</si>
  <si>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</si>
  <si>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</si>
  <si>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</si>
  <si>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</si>
  <si>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</si>
  <si>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</si>
  <si>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</si>
  <si>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</si>
  <si>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</si>
  <si>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</si>
  <si>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</si>
  <si>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</si>
  <si>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</si>
  <si>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</si>
  <si>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</si>
  <si>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</si>
  <si>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</si>
  <si>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</si>
  <si>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</si>
  <si>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</si>
  <si>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</si>
  <si>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</si>
  <si>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</si>
  <si>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</si>
  <si>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</si>
  <si>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</si>
  <si>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</si>
  <si>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</si>
  <si>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</si>
  <si>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</si>
  <si>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</si>
  <si>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</si>
  <si>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</si>
  <si>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</si>
  <si>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</si>
  <si>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</si>
  <si>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</si>
  <si>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</si>
  <si>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</si>
  <si>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</si>
  <si>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</si>
  <si>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</si>
  <si>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</si>
  <si>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</si>
  <si>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</si>
  <si>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</si>
  <si>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</si>
  <si>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</si>
  <si>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</si>
  <si>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</si>
  <si>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</si>
  <si>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</si>
  <si>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</si>
  <si>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</si>
  <si>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</si>
  <si>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</si>
  <si>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</si>
  <si>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</si>
  <si>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</si>
  <si>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</si>
  <si>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</si>
  <si>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</si>
  <si>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</si>
  <si>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</si>
  <si>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</si>
  <si>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</si>
  <si>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</si>
  <si>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</si>
  <si>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</si>
  <si>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</si>
  <si>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</si>
  <si>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</si>
  <si>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</si>
  <si>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</si>
  <si>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</si>
  <si>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</si>
  <si>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</si>
  <si>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</si>
  <si>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</si>
  <si>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</si>
  <si>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</si>
  <si>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</si>
  <si>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</si>
  <si>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</si>
  <si>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</si>
  <si>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</si>
  <si>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</si>
  <si>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</si>
  <si>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</si>
  <si>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</si>
  <si>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</si>
  <si>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</si>
  <si>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</si>
  <si>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</si>
  <si>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</si>
  <si>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</si>
  <si>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</si>
  <si>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</si>
  <si>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</si>
  <si>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</si>
  <si>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</si>
  <si>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</si>
  <si>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</si>
  <si>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</si>
  <si>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</si>
  <si>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地方独立行政法人三重県立総合医療センター</t>
  </si>
  <si>
    <t>総合医療センター</t>
  </si>
  <si>
    <t>地方独立行政法人</t>
  </si>
  <si>
    <t>病院事業</t>
  </si>
  <si>
    <t>一般病院</t>
  </si>
  <si>
    <t>400床以上～500床未満</t>
  </si>
  <si>
    <t>非設置</t>
  </si>
  <si>
    <t>直営</t>
  </si>
  <si>
    <t>対象</t>
  </si>
  <si>
    <t>透 I 未 訓 ガ</t>
  </si>
  <si>
    <t>救 臨 感 へ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</si>
  <si>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</si>
  <si>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</si>
  <si>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</si>
  <si>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</si>
  <si>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</si>
  <si>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</si>
  <si>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</si>
  <si>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</si>
  <si>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○県北勢保健医療圏の中核病院として、救命救急、高度、小児・周産期、感染、災害等の不採算・特殊部門に関わる医療を提供することにより、県の医療水準の向上に貢献するとともに、地域医療支援病院として、地域医療機関との連携を強化し、地域医療の充実に貢献している。また、臨床研修指定病院として研修医の積極的な受け入れにより、医療人材の育成に貢献している。</t>
    <rPh sb="1" eb="2">
      <t>ケン</t>
    </rPh>
    <rPh sb="2" eb="4">
      <t>ホクセイ</t>
    </rPh>
    <rPh sb="4" eb="6">
      <t>ホケン</t>
    </rPh>
    <rPh sb="6" eb="9">
      <t>イリョウケン</t>
    </rPh>
    <rPh sb="10" eb="12">
      <t>チュウカク</t>
    </rPh>
    <rPh sb="12" eb="14">
      <t>ビョウイン</t>
    </rPh>
    <rPh sb="18" eb="20">
      <t>キュウメイ</t>
    </rPh>
    <rPh sb="20" eb="22">
      <t>キュウキュウ</t>
    </rPh>
    <rPh sb="23" eb="25">
      <t>コウド</t>
    </rPh>
    <rPh sb="26" eb="28">
      <t>ショウニ</t>
    </rPh>
    <rPh sb="29" eb="32">
      <t>シュウサンキ</t>
    </rPh>
    <rPh sb="33" eb="35">
      <t>カンセン</t>
    </rPh>
    <rPh sb="36" eb="38">
      <t>サイガイ</t>
    </rPh>
    <rPh sb="38" eb="39">
      <t>トウ</t>
    </rPh>
    <rPh sb="40" eb="43">
      <t>フサイサン</t>
    </rPh>
    <rPh sb="44" eb="46">
      <t>トクシュ</t>
    </rPh>
    <rPh sb="46" eb="48">
      <t>ブモン</t>
    </rPh>
    <rPh sb="49" eb="50">
      <t>カカ</t>
    </rPh>
    <rPh sb="52" eb="54">
      <t>イリョウ</t>
    </rPh>
    <rPh sb="55" eb="57">
      <t>テイキョウ</t>
    </rPh>
    <rPh sb="65" eb="66">
      <t>ケン</t>
    </rPh>
    <rPh sb="67" eb="69">
      <t>イリョウ</t>
    </rPh>
    <rPh sb="69" eb="71">
      <t>スイジュン</t>
    </rPh>
    <rPh sb="72" eb="74">
      <t>コウジョウ</t>
    </rPh>
    <rPh sb="75" eb="77">
      <t>コウケン</t>
    </rPh>
    <rPh sb="84" eb="86">
      <t>チイキ</t>
    </rPh>
    <rPh sb="86" eb="88">
      <t>イリョウ</t>
    </rPh>
    <rPh sb="88" eb="90">
      <t>シエン</t>
    </rPh>
    <rPh sb="90" eb="92">
      <t>ビョウイン</t>
    </rPh>
    <rPh sb="96" eb="98">
      <t>チイキ</t>
    </rPh>
    <rPh sb="98" eb="100">
      <t>イリョウ</t>
    </rPh>
    <rPh sb="100" eb="102">
      <t>キカン</t>
    </rPh>
    <rPh sb="104" eb="106">
      <t>レンケイ</t>
    </rPh>
    <rPh sb="107" eb="109">
      <t>キョウカ</t>
    </rPh>
    <rPh sb="111" eb="115">
      <t>チイキイリョウ</t>
    </rPh>
    <rPh sb="116" eb="118">
      <t>ジュウジツ</t>
    </rPh>
    <rPh sb="119" eb="121">
      <t>コウケン</t>
    </rPh>
    <rPh sb="129" eb="131">
      <t>リンショウ</t>
    </rPh>
    <rPh sb="131" eb="133">
      <t>ケンシュウ</t>
    </rPh>
    <rPh sb="133" eb="135">
      <t>シテイ</t>
    </rPh>
    <rPh sb="135" eb="137">
      <t>ビョウイン</t>
    </rPh>
    <rPh sb="140" eb="143">
      <t>ケンシュウイ</t>
    </rPh>
    <rPh sb="144" eb="147">
      <t>セッキョクテキ</t>
    </rPh>
    <rPh sb="148" eb="149">
      <t>ウ</t>
    </rPh>
    <rPh sb="150" eb="151">
      <t>イ</t>
    </rPh>
    <rPh sb="156" eb="158">
      <t>イリョウ</t>
    </rPh>
    <rPh sb="158" eb="160">
      <t>ジンザイ</t>
    </rPh>
    <rPh sb="161" eb="163">
      <t>イクセイ</t>
    </rPh>
    <rPh sb="164" eb="166">
      <t>コウケン</t>
    </rPh>
    <phoneticPr fontId="5"/>
  </si>
  <si>
    <t>○経常収支比率は、診療単価の上昇による入院・外来収益の増収等により１００％を上回り、また、類似病院の平均値も上回った。今後は、人材への投資に見合う、一層の収益の確保に努める必要がある。　　　　　　　　　　　　　　　　　　　　　　　　○病床利用率は、昨年度以降低下しており、かつ、類似病院の平均値も下回っており、今後も病床管理の適正化を進める必要がある。　　　　　　　　　　○患者一人１日当たりの入院収益、外来収益は前年度決算額を上回わり、類似病院平均値と比較して依然高い水準となっている。　　　　　　　　○職員給与費対医業収益比率は前年度を下回っており、今後も時間外勤務の適正管理等給与費の抑制に努めていく。　　　　　　　　　　　　　　　　　　　○材料費対医業収支比率は前年度から上昇しているが、類似病院の平均値を下回っており、引き続き値引き交渉や診療材料等の適正管理を徹底し、費用の削減に努めていく。　　　　　　　　　　　　　　　　　　　</t>
    <rPh sb="1" eb="3">
      <t>ケイジョウ</t>
    </rPh>
    <rPh sb="3" eb="5">
      <t>シュウシ</t>
    </rPh>
    <rPh sb="5" eb="7">
      <t>ヒリツ</t>
    </rPh>
    <rPh sb="9" eb="11">
      <t>シンリョウ</t>
    </rPh>
    <rPh sb="11" eb="13">
      <t>タンカ</t>
    </rPh>
    <rPh sb="14" eb="16">
      <t>ジョウショウ</t>
    </rPh>
    <rPh sb="19" eb="21">
      <t>ニュウイン</t>
    </rPh>
    <rPh sb="22" eb="24">
      <t>ガイライ</t>
    </rPh>
    <rPh sb="24" eb="26">
      <t>シュウエキ</t>
    </rPh>
    <rPh sb="27" eb="29">
      <t>ゾウシュウ</t>
    </rPh>
    <rPh sb="29" eb="30">
      <t>トウ</t>
    </rPh>
    <rPh sb="38" eb="40">
      <t>ウワマワ</t>
    </rPh>
    <rPh sb="45" eb="47">
      <t>ルイジ</t>
    </rPh>
    <rPh sb="47" eb="49">
      <t>ビョウイン</t>
    </rPh>
    <rPh sb="50" eb="53">
      <t>ヘイキンチ</t>
    </rPh>
    <rPh sb="54" eb="56">
      <t>ウワマワ</t>
    </rPh>
    <rPh sb="59" eb="61">
      <t>コンゴ</t>
    </rPh>
    <rPh sb="63" eb="65">
      <t>ジンザイ</t>
    </rPh>
    <rPh sb="67" eb="69">
      <t>トウシ</t>
    </rPh>
    <rPh sb="70" eb="72">
      <t>ミア</t>
    </rPh>
    <rPh sb="74" eb="76">
      <t>イッソウ</t>
    </rPh>
    <rPh sb="77" eb="79">
      <t>シュウエキ</t>
    </rPh>
    <rPh sb="80" eb="82">
      <t>カクホ</t>
    </rPh>
    <rPh sb="83" eb="84">
      <t>ツト</t>
    </rPh>
    <rPh sb="86" eb="88">
      <t>ヒツヨウ</t>
    </rPh>
    <rPh sb="117" eb="119">
      <t>ビョウショウ</t>
    </rPh>
    <rPh sb="119" eb="122">
      <t>リヨウリツ</t>
    </rPh>
    <rPh sb="124" eb="127">
      <t>サクネンド</t>
    </rPh>
    <rPh sb="127" eb="129">
      <t>イコウ</t>
    </rPh>
    <rPh sb="129" eb="131">
      <t>テイカ</t>
    </rPh>
    <rPh sb="139" eb="141">
      <t>ルイジ</t>
    </rPh>
    <rPh sb="141" eb="143">
      <t>ビョウイン</t>
    </rPh>
    <rPh sb="144" eb="147">
      <t>ヘイキンチ</t>
    </rPh>
    <rPh sb="148" eb="150">
      <t>シタマワ</t>
    </rPh>
    <rPh sb="155" eb="157">
      <t>コンゴ</t>
    </rPh>
    <rPh sb="158" eb="162">
      <t>ビョウショウカンリ</t>
    </rPh>
    <rPh sb="163" eb="166">
      <t>テキセイカ</t>
    </rPh>
    <rPh sb="167" eb="168">
      <t>スス</t>
    </rPh>
    <rPh sb="170" eb="172">
      <t>ヒツヨウ</t>
    </rPh>
    <rPh sb="187" eb="189">
      <t>カンジャ</t>
    </rPh>
    <rPh sb="189" eb="191">
      <t>ヒトリ</t>
    </rPh>
    <rPh sb="192" eb="193">
      <t>ヒ</t>
    </rPh>
    <rPh sb="193" eb="194">
      <t>ア</t>
    </rPh>
    <rPh sb="197" eb="199">
      <t>ニュウイン</t>
    </rPh>
    <rPh sb="199" eb="201">
      <t>シュウエキ</t>
    </rPh>
    <rPh sb="202" eb="204">
      <t>ガイライ</t>
    </rPh>
    <rPh sb="204" eb="206">
      <t>シュウエキ</t>
    </rPh>
    <rPh sb="207" eb="210">
      <t>ゼンネンド</t>
    </rPh>
    <rPh sb="210" eb="212">
      <t>ケッサン</t>
    </rPh>
    <rPh sb="212" eb="213">
      <t>ガク</t>
    </rPh>
    <rPh sb="214" eb="216">
      <t>ウワマワ</t>
    </rPh>
    <rPh sb="219" eb="221">
      <t>ルイジ</t>
    </rPh>
    <rPh sb="221" eb="223">
      <t>ビョウイン</t>
    </rPh>
    <rPh sb="223" eb="225">
      <t>ヘイキン</t>
    </rPh>
    <rPh sb="225" eb="226">
      <t>チ</t>
    </rPh>
    <rPh sb="227" eb="229">
      <t>ヒカク</t>
    </rPh>
    <rPh sb="231" eb="233">
      <t>イゼン</t>
    </rPh>
    <rPh sb="233" eb="234">
      <t>タカ</t>
    </rPh>
    <rPh sb="235" eb="237">
      <t>スイジュン</t>
    </rPh>
    <rPh sb="253" eb="255">
      <t>ショクイン</t>
    </rPh>
    <rPh sb="255" eb="258">
      <t>キュウヨヒ</t>
    </rPh>
    <rPh sb="258" eb="259">
      <t>タイ</t>
    </rPh>
    <rPh sb="259" eb="261">
      <t>イギョウ</t>
    </rPh>
    <rPh sb="261" eb="263">
      <t>シュウエキ</t>
    </rPh>
    <rPh sb="263" eb="265">
      <t>ヒリツ</t>
    </rPh>
    <rPh sb="266" eb="269">
      <t>ゼンネンド</t>
    </rPh>
    <rPh sb="270" eb="272">
      <t>シタマワ</t>
    </rPh>
    <rPh sb="277" eb="279">
      <t>コンゴ</t>
    </rPh>
    <rPh sb="280" eb="282">
      <t>ジカン</t>
    </rPh>
    <rPh sb="282" eb="283">
      <t>ガイ</t>
    </rPh>
    <rPh sb="283" eb="285">
      <t>キンム</t>
    </rPh>
    <rPh sb="286" eb="288">
      <t>テキセイ</t>
    </rPh>
    <rPh sb="288" eb="290">
      <t>カンリ</t>
    </rPh>
    <rPh sb="290" eb="291">
      <t>トウ</t>
    </rPh>
    <rPh sb="291" eb="294">
      <t>キュウヨヒ</t>
    </rPh>
    <rPh sb="295" eb="297">
      <t>ヨクセイ</t>
    </rPh>
    <rPh sb="298" eb="299">
      <t>ツト</t>
    </rPh>
    <phoneticPr fontId="5"/>
  </si>
  <si>
    <t>○上記動向をもとに、総合的に判断すると、県北勢医療圏域の中核病院としての役割を担いながら、今後も、最適な医療資源の投入により収益性を高めるとともに、財政状況を考慮した医療機器等の更新により地域の医療ニーズにマッチした安定した診療体制を確保しながら、給与費の抑制や、材料費及び経費のさらなる削減を進め、経営の健全化・効率化を図っていく。</t>
    <rPh sb="1" eb="3">
      <t>ジョウキ</t>
    </rPh>
    <rPh sb="3" eb="5">
      <t>ドウコウ</t>
    </rPh>
    <rPh sb="10" eb="13">
      <t>ソウゴウテキ</t>
    </rPh>
    <rPh sb="14" eb="16">
      <t>ハンダン</t>
    </rPh>
    <rPh sb="20" eb="21">
      <t>ケン</t>
    </rPh>
    <rPh sb="21" eb="23">
      <t>ホクセイ</t>
    </rPh>
    <rPh sb="23" eb="25">
      <t>イリョウ</t>
    </rPh>
    <rPh sb="25" eb="27">
      <t>ケンイキ</t>
    </rPh>
    <rPh sb="28" eb="30">
      <t>チュウカク</t>
    </rPh>
    <rPh sb="30" eb="32">
      <t>ビョウイン</t>
    </rPh>
    <rPh sb="36" eb="38">
      <t>ヤクワリ</t>
    </rPh>
    <rPh sb="39" eb="40">
      <t>ニナ</t>
    </rPh>
    <rPh sb="45" eb="47">
      <t>コンゴ</t>
    </rPh>
    <rPh sb="49" eb="51">
      <t>サイテキ</t>
    </rPh>
    <rPh sb="52" eb="54">
      <t>イリョウ</t>
    </rPh>
    <rPh sb="54" eb="56">
      <t>シゲン</t>
    </rPh>
    <rPh sb="57" eb="59">
      <t>トウニュウ</t>
    </rPh>
    <rPh sb="62" eb="65">
      <t>シュウエキセイ</t>
    </rPh>
    <rPh sb="66" eb="67">
      <t>タカ</t>
    </rPh>
    <rPh sb="74" eb="76">
      <t>ザイセイ</t>
    </rPh>
    <rPh sb="76" eb="78">
      <t>ジョウキョウ</t>
    </rPh>
    <rPh sb="79" eb="81">
      <t>コウリョ</t>
    </rPh>
    <rPh sb="83" eb="87">
      <t>イリョウキキ</t>
    </rPh>
    <rPh sb="87" eb="88">
      <t>トウ</t>
    </rPh>
    <rPh sb="89" eb="91">
      <t>コウシン</t>
    </rPh>
    <rPh sb="94" eb="96">
      <t>チイキ</t>
    </rPh>
    <rPh sb="97" eb="99">
      <t>イリョウ</t>
    </rPh>
    <rPh sb="108" eb="110">
      <t>アンテイ</t>
    </rPh>
    <rPh sb="112" eb="114">
      <t>シンリョウ</t>
    </rPh>
    <rPh sb="114" eb="116">
      <t>タイセイ</t>
    </rPh>
    <rPh sb="117" eb="119">
      <t>カクホ</t>
    </rPh>
    <rPh sb="124" eb="127">
      <t>キュウヨヒ</t>
    </rPh>
    <rPh sb="128" eb="130">
      <t>ヨクセイ</t>
    </rPh>
    <rPh sb="132" eb="134">
      <t>ザイリョウ</t>
    </rPh>
    <rPh sb="135" eb="136">
      <t>オヨ</t>
    </rPh>
    <rPh sb="137" eb="139">
      <t>ケイヒ</t>
    </rPh>
    <rPh sb="144" eb="146">
      <t>サクゲン</t>
    </rPh>
    <rPh sb="147" eb="148">
      <t>スス</t>
    </rPh>
    <rPh sb="150" eb="152">
      <t>ケイエイ</t>
    </rPh>
    <rPh sb="153" eb="156">
      <t>ケンゼンカ</t>
    </rPh>
    <rPh sb="157" eb="160">
      <t>コウリツカ</t>
    </rPh>
    <rPh sb="161" eb="162">
      <t>ハカ</t>
    </rPh>
    <phoneticPr fontId="5"/>
  </si>
  <si>
    <t>○有形固定資産減価償却率は類似病院の平均値を下回っているが、機械備品減価償却率は、類似病院の平均値を上回っており、今後も財政状況を考慮に入れながら計画的・効率的な医療機器の更新を行っていく。　　　　　　　　　　　　　　　　○一床当たり有形固定資産は類似病院の平均値を下回っており、引き続き、過大な投資とならないよう留意していく。　　　　　　　　　　　　</t>
    <rPh sb="1" eb="3">
      <t>ユウケイ</t>
    </rPh>
    <rPh sb="3" eb="7">
      <t>コテイシサン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ビョウイン</t>
    </rPh>
    <rPh sb="18" eb="20">
      <t>ヘイキン</t>
    </rPh>
    <rPh sb="20" eb="21">
      <t>チ</t>
    </rPh>
    <rPh sb="22" eb="24">
      <t>シタマワ</t>
    </rPh>
    <rPh sb="30" eb="32">
      <t>キカイ</t>
    </rPh>
    <rPh sb="32" eb="34">
      <t>ビヒン</t>
    </rPh>
    <rPh sb="34" eb="36">
      <t>ゲンカ</t>
    </rPh>
    <rPh sb="36" eb="38">
      <t>ショウキャク</t>
    </rPh>
    <rPh sb="38" eb="39">
      <t>リツ</t>
    </rPh>
    <rPh sb="41" eb="43">
      <t>ルイジ</t>
    </rPh>
    <rPh sb="43" eb="45">
      <t>ビョウイン</t>
    </rPh>
    <rPh sb="46" eb="49">
      <t>ヘイキンチ</t>
    </rPh>
    <rPh sb="50" eb="52">
      <t>ウワマワ</t>
    </rPh>
    <rPh sb="57" eb="59">
      <t>コンゴ</t>
    </rPh>
    <rPh sb="60" eb="62">
      <t>ザイセイ</t>
    </rPh>
    <rPh sb="62" eb="64">
      <t>ジョウキョウ</t>
    </rPh>
    <rPh sb="65" eb="67">
      <t>コウリョ</t>
    </rPh>
    <rPh sb="68" eb="69">
      <t>イ</t>
    </rPh>
    <rPh sb="73" eb="76">
      <t>ケイカクテキ</t>
    </rPh>
    <rPh sb="77" eb="80">
      <t>コウリツテキ</t>
    </rPh>
    <rPh sb="81" eb="83">
      <t>イリョウ</t>
    </rPh>
    <rPh sb="83" eb="85">
      <t>キキ</t>
    </rPh>
    <rPh sb="86" eb="88">
      <t>コウシン</t>
    </rPh>
    <rPh sb="89" eb="90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</si>
</sst>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69</c:v>
                </c:pt>
                <c:pt idx="2">
                  <c:v>73.599999999999994</c:v>
                </c:pt>
                <c:pt idx="3">
                  <c:v>73.5</c:v>
                </c:pt>
                <c:pt idx="4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A-44B3-9A5A-15F0BC5AB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13776"/>
        <c:axId val="352478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75.7</c:v>
                </c:pt>
                <c:pt idx="2">
                  <c:v>76.099999999999994</c:v>
                </c:pt>
                <c:pt idx="3">
                  <c:v>77</c:v>
                </c:pt>
                <c:pt idx="4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A-44B3-9A5A-15F0BC5AB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13776"/>
        <c:axId val="352478072"/>
      </c:lineChart>
      <c:dateAx>
        <c:axId val="16651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478072"/>
        <c:crosses val="autoZero"/>
        <c:auto val="1"/>
        <c:lblOffset val="100"/>
        <c:baseTimeUnit val="years"/>
      </c:dateAx>
      <c:valAx>
        <c:axId val="352478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6513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19864</c:v>
                </c:pt>
                <c:pt idx="1">
                  <c:v>22316</c:v>
                </c:pt>
                <c:pt idx="2">
                  <c:v>19375</c:v>
                </c:pt>
                <c:pt idx="3">
                  <c:v>20038</c:v>
                </c:pt>
                <c:pt idx="4">
                  <c:v>21522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8-45A3-9EDE-FFF561F9F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925776"/>
        <c:axId val="352926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13027</c:v>
                </c:pt>
                <c:pt idx="1">
                  <c:v>13969</c:v>
                </c:pt>
                <c:pt idx="2">
                  <c:v>14455</c:v>
                </c:pt>
                <c:pt idx="3">
                  <c:v>15171</c:v>
                </c:pt>
                <c:pt idx="4">
                  <c:v>15887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C8-45A3-9EDE-FFF561F9F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25776"/>
        <c:axId val="352926952"/>
      </c:lineChart>
      <c:dateAx>
        <c:axId val="35292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926952"/>
        <c:crosses val="autoZero"/>
        <c:auto val="1"/>
        <c:lblOffset val="100"/>
        <c:baseTimeUnit val="years"/>
      </c:dateAx>
      <c:valAx>
        <c:axId val="352926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2925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59839</c:v>
                </c:pt>
                <c:pt idx="1">
                  <c:v>59523</c:v>
                </c:pt>
                <c:pt idx="2">
                  <c:v>58678</c:v>
                </c:pt>
                <c:pt idx="3">
                  <c:v>61432</c:v>
                </c:pt>
                <c:pt idx="4">
                  <c:v>62962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4-4DA3-928F-B588A9DF3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925384"/>
        <c:axId val="35292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53447</c:v>
                </c:pt>
                <c:pt idx="1">
                  <c:v>54464</c:v>
                </c:pt>
                <c:pt idx="2">
                  <c:v>55265</c:v>
                </c:pt>
                <c:pt idx="3">
                  <c:v>56892</c:v>
                </c:pt>
                <c:pt idx="4">
                  <c:v>59108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4-4DA3-928F-B588A9DF3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25384"/>
        <c:axId val="352922640"/>
      </c:lineChart>
      <c:dateAx>
        <c:axId val="352925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922640"/>
        <c:crosses val="autoZero"/>
        <c:auto val="1"/>
        <c:lblOffset val="100"/>
        <c:baseTimeUnit val="years"/>
      </c:dateAx>
      <c:valAx>
        <c:axId val="35292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2925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2.1</c:v>
                </c:pt>
                <c:pt idx="2">
                  <c:v>4.0999999999999996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F-42C2-A151-9F7C54106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81600"/>
        <c:axId val="352480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38.1</c:v>
                </c:pt>
                <c:pt idx="2">
                  <c:v>42.9</c:v>
                </c:pt>
                <c:pt idx="3">
                  <c:v>40.200000000000003</c:v>
                </c:pt>
                <c:pt idx="4">
                  <c:v>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AF-42C2-A151-9F7C54106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81600"/>
        <c:axId val="352480424"/>
      </c:lineChart>
      <c:dateAx>
        <c:axId val="35248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480424"/>
        <c:crosses val="autoZero"/>
        <c:auto val="1"/>
        <c:lblOffset val="100"/>
        <c:baseTimeUnit val="years"/>
      </c:dateAx>
      <c:valAx>
        <c:axId val="352480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481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98.9</c:v>
                </c:pt>
                <c:pt idx="1">
                  <c:v>96.5</c:v>
                </c:pt>
                <c:pt idx="2">
                  <c:v>94</c:v>
                </c:pt>
                <c:pt idx="3">
                  <c:v>95.8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2-4463-AEC6-73234A6D9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80816"/>
        <c:axId val="35248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91.8</c:v>
                </c:pt>
                <c:pt idx="2">
                  <c:v>91.6</c:v>
                </c:pt>
                <c:pt idx="3">
                  <c:v>92.1</c:v>
                </c:pt>
                <c:pt idx="4">
                  <c:v>92.3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2-4463-AEC6-73234A6D9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80816"/>
        <c:axId val="352482384"/>
      </c:lineChart>
      <c:dateAx>
        <c:axId val="35248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482384"/>
        <c:crosses val="autoZero"/>
        <c:auto val="1"/>
        <c:lblOffset val="100"/>
        <c:baseTimeUnit val="years"/>
      </c:dateAx>
      <c:valAx>
        <c:axId val="35248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480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97.2</c:v>
                </c:pt>
                <c:pt idx="2">
                  <c:v>96.2</c:v>
                </c:pt>
                <c:pt idx="3">
                  <c:v>104.9</c:v>
                </c:pt>
                <c:pt idx="4">
                  <c:v>104.4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5-41A9-879C-703A98D9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81208"/>
        <c:axId val="352477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99.7</c:v>
                </c:pt>
                <c:pt idx="1">
                  <c:v>98.8</c:v>
                </c:pt>
                <c:pt idx="2">
                  <c:v>98.5</c:v>
                </c:pt>
                <c:pt idx="3">
                  <c:v>98.7</c:v>
                </c:pt>
                <c:pt idx="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5-41A9-879C-703A98D92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81208"/>
        <c:axId val="352477288"/>
      </c:lineChart>
      <c:dateAx>
        <c:axId val="35248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477288"/>
        <c:crosses val="autoZero"/>
        <c:auto val="1"/>
        <c:lblOffset val="100"/>
        <c:baseTimeUnit val="years"/>
      </c:dateAx>
      <c:valAx>
        <c:axId val="352477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52481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26.9</c:v>
                </c:pt>
                <c:pt idx="1">
                  <c:v>34.299999999999997</c:v>
                </c:pt>
                <c:pt idx="2">
                  <c:v>40.9</c:v>
                </c:pt>
                <c:pt idx="3">
                  <c:v>41.8</c:v>
                </c:pt>
                <c:pt idx="4">
                  <c:v>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8-48C5-AC88-9E9CD033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82776"/>
        <c:axId val="35248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48.4</c:v>
                </c:pt>
                <c:pt idx="1">
                  <c:v>48.7</c:v>
                </c:pt>
                <c:pt idx="2">
                  <c:v>52.5</c:v>
                </c:pt>
                <c:pt idx="3">
                  <c:v>52.7</c:v>
                </c:pt>
                <c:pt idx="4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8-48C5-AC88-9E9CD033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82776"/>
        <c:axId val="352480032"/>
      </c:lineChart>
      <c:dateAx>
        <c:axId val="352482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480032"/>
        <c:crosses val="autoZero"/>
        <c:auto val="1"/>
        <c:lblOffset val="100"/>
        <c:baseTimeUnit val="years"/>
      </c:dateAx>
      <c:valAx>
        <c:axId val="35248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482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65</c:v>
                </c:pt>
                <c:pt idx="2">
                  <c:v>72.099999999999994</c:v>
                </c:pt>
                <c:pt idx="3">
                  <c:v>67.3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B-4839-AFFC-934AD4040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479248"/>
        <c:axId val="352928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62.3</c:v>
                </c:pt>
                <c:pt idx="1">
                  <c:v>61.7</c:v>
                </c:pt>
                <c:pt idx="2">
                  <c:v>66.099999999999994</c:v>
                </c:pt>
                <c:pt idx="3">
                  <c:v>68.400000000000006</c:v>
                </c:pt>
                <c:pt idx="4">
                  <c:v>69.3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6B-4839-AFFC-934AD4040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79248"/>
        <c:axId val="352928520"/>
      </c:lineChart>
      <c:dateAx>
        <c:axId val="35247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928520"/>
        <c:crosses val="autoZero"/>
        <c:auto val="1"/>
        <c:lblOffset val="100"/>
        <c:baseTimeUnit val="years"/>
      </c:dateAx>
      <c:valAx>
        <c:axId val="352928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4792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22372889</c:v>
                </c:pt>
                <c:pt idx="1">
                  <c:v>23033174</c:v>
                </c:pt>
                <c:pt idx="2">
                  <c:v>23930163</c:v>
                </c:pt>
                <c:pt idx="3">
                  <c:v>23574889</c:v>
                </c:pt>
                <c:pt idx="4">
                  <c:v>24281677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7-4AB5-BC54-2F1A4EFBF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921464"/>
        <c:axId val="35292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42112933</c:v>
                </c:pt>
                <c:pt idx="1">
                  <c:v>43764424</c:v>
                </c:pt>
                <c:pt idx="2">
                  <c:v>44446754</c:v>
                </c:pt>
                <c:pt idx="3">
                  <c:v>45729936</c:v>
                </c:pt>
                <c:pt idx="4">
                  <c:v>47442477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7-4AB5-BC54-2F1A4EFBF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21464"/>
        <c:axId val="352923424"/>
      </c:lineChart>
      <c:dateAx>
        <c:axId val="352921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923424"/>
        <c:crosses val="autoZero"/>
        <c:auto val="1"/>
        <c:lblOffset val="100"/>
        <c:baseTimeUnit val="years"/>
      </c:dateAx>
      <c:valAx>
        <c:axId val="35292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52921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24.6</c:v>
                </c:pt>
                <c:pt idx="1">
                  <c:v>25.6</c:v>
                </c:pt>
                <c:pt idx="2">
                  <c:v>23.5</c:v>
                </c:pt>
                <c:pt idx="3">
                  <c:v>22.5</c:v>
                </c:pt>
                <c:pt idx="4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BF-455A-8B35-A2AAD5281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921856"/>
        <c:axId val="352923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25.3</c:v>
                </c:pt>
                <c:pt idx="2">
                  <c:v>25.2</c:v>
                </c:pt>
                <c:pt idx="3">
                  <c:v>25.4</c:v>
                </c:pt>
                <c:pt idx="4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F-455A-8B35-A2AAD5281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21856"/>
        <c:axId val="352923816"/>
      </c:lineChart>
      <c:dateAx>
        <c:axId val="35292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923816"/>
        <c:crosses val="autoZero"/>
        <c:auto val="1"/>
        <c:lblOffset val="100"/>
        <c:baseTimeUnit val="years"/>
      </c:dateAx>
      <c:valAx>
        <c:axId val="352923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921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46.6</c:v>
                </c:pt>
                <c:pt idx="1">
                  <c:v>48.3</c:v>
                </c:pt>
                <c:pt idx="2">
                  <c:v>51.3</c:v>
                </c:pt>
                <c:pt idx="3">
                  <c:v>49.5</c:v>
                </c:pt>
                <c:pt idx="4">
                  <c:v>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A-4347-803D-61F0B9CDD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2927344"/>
        <c:axId val="35292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52.6</c:v>
                </c:pt>
                <c:pt idx="1">
                  <c:v>53.2</c:v>
                </c:pt>
                <c:pt idx="2">
                  <c:v>54.1</c:v>
                </c:pt>
                <c:pt idx="3">
                  <c:v>53.8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A-4347-803D-61F0B9CDD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927344"/>
        <c:axId val="352924208"/>
      </c:lineChart>
      <c:dateAx>
        <c:axId val="35292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2924208"/>
        <c:crosses val="autoZero"/>
        <c:auto val="1"/>
        <c:lblOffset val="100"/>
        <c:baseTimeUnit val="years"/>
      </c:dateAx>
      <c:valAx>
        <c:axId val="35292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52927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367</xdr:col>
      <xdr:colOff>22860</xdr:colOff>
      <xdr:row>55</xdr:row>
      <xdr:rowOff>160020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zoomScaleNormal="100" zoomScaleSheetLayoutView="70" workbookViewId="0">
      <selection activeCell="NJ52" sqref="NJ52:NX53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4" t="str">
        <f>データ!H6</f>
        <v>三重県地方独立行政法人三重県立総合医療センター　総合医療センター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1" t="str">
        <f>データ!K6</f>
        <v>地方独立行政法人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400床以上～500床未満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非設置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439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25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対象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透 I 未 訓 ガ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 臨 感 へ 災 地 輪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>
        <f>データ!AC6</f>
        <v>4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443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0" t="str">
        <f>データ!U6</f>
        <v>-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29978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非該当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７：１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369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369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179</v>
      </c>
      <c r="NN18" s="124"/>
      <c r="NO18" s="119" t="s">
        <v>68</v>
      </c>
      <c r="NP18" s="120"/>
      <c r="NQ18" s="120"/>
      <c r="NR18" s="123" t="s">
        <v>179</v>
      </c>
      <c r="NS18" s="124"/>
      <c r="NT18" s="119" t="s">
        <v>38</v>
      </c>
      <c r="NU18" s="120"/>
      <c r="NV18" s="120"/>
      <c r="NW18" s="123" t="s">
        <v>179</v>
      </c>
      <c r="NX18" s="124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180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100.9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97.2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96.2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104.9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104.4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98.9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96.5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94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95.8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95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0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2.1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4.0999999999999996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0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0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70.099999999999994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69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73.599999999999994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73.5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73.2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99.7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98.8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98.5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98.7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99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93.6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91.8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91.6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92.1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92.3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45.6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38.1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42.9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40.200000000000003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40.4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76.099999999999994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75.7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76.099999999999994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77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77.599999999999994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1.4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4.4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181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6.149999999999999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2.6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0.9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7.4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20.4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8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7.4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24.6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48.6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2.6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183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59839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59523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58678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61432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62962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19864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22316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19375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20038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21522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46.6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48.3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51.3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49.5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49.2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24.6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25.6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23.5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22.5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22.8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53447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54464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55265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56892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59108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13027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13969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14455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15171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15887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52.6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53.2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54.1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53.8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53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24.2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25.3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25.2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25.4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25.8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182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26.9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34.299999999999997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40.9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41.8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46.4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53.5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65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72.099999999999994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67.3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70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22372889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23033174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23930163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23574889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24281677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48.4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48.7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52.5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52.7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53.7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62.3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61.7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66.099999999999994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68.400000000000006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69.3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42112933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43764424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44446754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45729936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47442477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BymNKTtjD7ga8KuqXuWdTRzn/eHTAupKQqVxEbzqSrvPo3NMjx55zEJHIFvSZ2swCZChfg3tRK47YfJlFTcgAg==" saltValue="fF4byk61K2NEU4jrleLz8w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79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101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102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103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104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105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106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107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108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109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110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111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112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113</v>
      </c>
      <c r="B5" s="63"/>
      <c r="C5" s="63"/>
      <c r="D5" s="63"/>
      <c r="E5" s="63"/>
      <c r="F5" s="63"/>
      <c r="G5" s="63"/>
      <c r="H5" s="64" t="s">
        <v>114</v>
      </c>
      <c r="I5" s="64" t="s">
        <v>115</v>
      </c>
      <c r="J5" s="64" t="s">
        <v>116</v>
      </c>
      <c r="K5" s="64" t="s">
        <v>1</v>
      </c>
      <c r="L5" s="64" t="s">
        <v>2</v>
      </c>
      <c r="M5" s="64" t="s">
        <v>3</v>
      </c>
      <c r="N5" s="64" t="s">
        <v>117</v>
      </c>
      <c r="O5" s="64" t="s">
        <v>5</v>
      </c>
      <c r="P5" s="64" t="s">
        <v>118</v>
      </c>
      <c r="Q5" s="64" t="s">
        <v>119</v>
      </c>
      <c r="R5" s="64" t="s">
        <v>120</v>
      </c>
      <c r="S5" s="64" t="s">
        <v>121</v>
      </c>
      <c r="T5" s="64" t="s">
        <v>122</v>
      </c>
      <c r="U5" s="64" t="s">
        <v>123</v>
      </c>
      <c r="V5" s="64" t="s">
        <v>124</v>
      </c>
      <c r="W5" s="64" t="s">
        <v>125</v>
      </c>
      <c r="X5" s="64" t="s">
        <v>126</v>
      </c>
      <c r="Y5" s="64" t="s">
        <v>127</v>
      </c>
      <c r="Z5" s="64" t="s">
        <v>128</v>
      </c>
      <c r="AA5" s="64" t="s">
        <v>129</v>
      </c>
      <c r="AB5" s="64" t="s">
        <v>130</v>
      </c>
      <c r="AC5" s="64" t="s">
        <v>131</v>
      </c>
      <c r="AD5" s="64" t="s">
        <v>132</v>
      </c>
      <c r="AE5" s="64" t="s">
        <v>133</v>
      </c>
      <c r="AF5" s="64" t="s">
        <v>134</v>
      </c>
      <c r="AG5" s="64" t="s">
        <v>135</v>
      </c>
      <c r="AH5" s="64" t="s">
        <v>136</v>
      </c>
      <c r="AI5" s="64" t="s">
        <v>137</v>
      </c>
      <c r="AJ5" s="64" t="s">
        <v>138</v>
      </c>
      <c r="AK5" s="64" t="s">
        <v>139</v>
      </c>
      <c r="AL5" s="64" t="s">
        <v>140</v>
      </c>
      <c r="AM5" s="64" t="s">
        <v>141</v>
      </c>
      <c r="AN5" s="64" t="s">
        <v>142</v>
      </c>
      <c r="AO5" s="64" t="s">
        <v>143</v>
      </c>
      <c r="AP5" s="64" t="s">
        <v>144</v>
      </c>
      <c r="AQ5" s="64" t="s">
        <v>145</v>
      </c>
      <c r="AR5" s="64" t="s">
        <v>146</v>
      </c>
      <c r="AS5" s="64" t="s">
        <v>136</v>
      </c>
      <c r="AT5" s="64" t="s">
        <v>147</v>
      </c>
      <c r="AU5" s="64" t="s">
        <v>148</v>
      </c>
      <c r="AV5" s="64" t="s">
        <v>149</v>
      </c>
      <c r="AW5" s="64" t="s">
        <v>140</v>
      </c>
      <c r="AX5" s="64" t="s">
        <v>141</v>
      </c>
      <c r="AY5" s="64" t="s">
        <v>142</v>
      </c>
      <c r="AZ5" s="64" t="s">
        <v>143</v>
      </c>
      <c r="BA5" s="64" t="s">
        <v>144</v>
      </c>
      <c r="BB5" s="64" t="s">
        <v>145</v>
      </c>
      <c r="BC5" s="64" t="s">
        <v>146</v>
      </c>
      <c r="BD5" s="64" t="s">
        <v>150</v>
      </c>
      <c r="BE5" s="64" t="s">
        <v>137</v>
      </c>
      <c r="BF5" s="64" t="s">
        <v>138</v>
      </c>
      <c r="BG5" s="64" t="s">
        <v>151</v>
      </c>
      <c r="BH5" s="64" t="s">
        <v>140</v>
      </c>
      <c r="BI5" s="64" t="s">
        <v>141</v>
      </c>
      <c r="BJ5" s="64" t="s">
        <v>142</v>
      </c>
      <c r="BK5" s="64" t="s">
        <v>143</v>
      </c>
      <c r="BL5" s="64" t="s">
        <v>144</v>
      </c>
      <c r="BM5" s="64" t="s">
        <v>145</v>
      </c>
      <c r="BN5" s="64" t="s">
        <v>146</v>
      </c>
      <c r="BO5" s="64" t="s">
        <v>136</v>
      </c>
      <c r="BP5" s="64" t="s">
        <v>147</v>
      </c>
      <c r="BQ5" s="64" t="s">
        <v>138</v>
      </c>
      <c r="BR5" s="64" t="s">
        <v>139</v>
      </c>
      <c r="BS5" s="64" t="s">
        <v>140</v>
      </c>
      <c r="BT5" s="64" t="s">
        <v>141</v>
      </c>
      <c r="BU5" s="64" t="s">
        <v>142</v>
      </c>
      <c r="BV5" s="64" t="s">
        <v>143</v>
      </c>
      <c r="BW5" s="64" t="s">
        <v>144</v>
      </c>
      <c r="BX5" s="64" t="s">
        <v>145</v>
      </c>
      <c r="BY5" s="64" t="s">
        <v>146</v>
      </c>
      <c r="BZ5" s="64" t="s">
        <v>152</v>
      </c>
      <c r="CA5" s="64" t="s">
        <v>137</v>
      </c>
      <c r="CB5" s="64" t="s">
        <v>138</v>
      </c>
      <c r="CC5" s="64" t="s">
        <v>151</v>
      </c>
      <c r="CD5" s="64" t="s">
        <v>140</v>
      </c>
      <c r="CE5" s="64" t="s">
        <v>141</v>
      </c>
      <c r="CF5" s="64" t="s">
        <v>142</v>
      </c>
      <c r="CG5" s="64" t="s">
        <v>143</v>
      </c>
      <c r="CH5" s="64" t="s">
        <v>144</v>
      </c>
      <c r="CI5" s="64" t="s">
        <v>145</v>
      </c>
      <c r="CJ5" s="64" t="s">
        <v>146</v>
      </c>
      <c r="CK5" s="64" t="s">
        <v>136</v>
      </c>
      <c r="CL5" s="64" t="s">
        <v>137</v>
      </c>
      <c r="CM5" s="64" t="s">
        <v>153</v>
      </c>
      <c r="CN5" s="64" t="s">
        <v>139</v>
      </c>
      <c r="CO5" s="64" t="s">
        <v>154</v>
      </c>
      <c r="CP5" s="64" t="s">
        <v>141</v>
      </c>
      <c r="CQ5" s="64" t="s">
        <v>142</v>
      </c>
      <c r="CR5" s="64" t="s">
        <v>143</v>
      </c>
      <c r="CS5" s="64" t="s">
        <v>144</v>
      </c>
      <c r="CT5" s="64" t="s">
        <v>145</v>
      </c>
      <c r="CU5" s="64" t="s">
        <v>146</v>
      </c>
      <c r="CV5" s="64" t="s">
        <v>136</v>
      </c>
      <c r="CW5" s="64" t="s">
        <v>147</v>
      </c>
      <c r="CX5" s="64" t="s">
        <v>153</v>
      </c>
      <c r="CY5" s="64" t="s">
        <v>139</v>
      </c>
      <c r="CZ5" s="64" t="s">
        <v>154</v>
      </c>
      <c r="DA5" s="64" t="s">
        <v>141</v>
      </c>
      <c r="DB5" s="64" t="s">
        <v>142</v>
      </c>
      <c r="DC5" s="64" t="s">
        <v>143</v>
      </c>
      <c r="DD5" s="64" t="s">
        <v>144</v>
      </c>
      <c r="DE5" s="64" t="s">
        <v>145</v>
      </c>
      <c r="DF5" s="64" t="s">
        <v>146</v>
      </c>
      <c r="DG5" s="64" t="s">
        <v>136</v>
      </c>
      <c r="DH5" s="64" t="s">
        <v>137</v>
      </c>
      <c r="DI5" s="64" t="s">
        <v>148</v>
      </c>
      <c r="DJ5" s="64" t="s">
        <v>139</v>
      </c>
      <c r="DK5" s="64" t="s">
        <v>140</v>
      </c>
      <c r="DL5" s="64" t="s">
        <v>141</v>
      </c>
      <c r="DM5" s="64" t="s">
        <v>142</v>
      </c>
      <c r="DN5" s="64" t="s">
        <v>143</v>
      </c>
      <c r="DO5" s="64" t="s">
        <v>144</v>
      </c>
      <c r="DP5" s="64" t="s">
        <v>145</v>
      </c>
      <c r="DQ5" s="64" t="s">
        <v>146</v>
      </c>
      <c r="DR5" s="64" t="s">
        <v>136</v>
      </c>
      <c r="DS5" s="64" t="s">
        <v>137</v>
      </c>
      <c r="DT5" s="64" t="s">
        <v>148</v>
      </c>
      <c r="DU5" s="64" t="s">
        <v>151</v>
      </c>
      <c r="DV5" s="64" t="s">
        <v>140</v>
      </c>
      <c r="DW5" s="64" t="s">
        <v>141</v>
      </c>
      <c r="DX5" s="64" t="s">
        <v>142</v>
      </c>
      <c r="DY5" s="64" t="s">
        <v>143</v>
      </c>
      <c r="DZ5" s="64" t="s">
        <v>144</v>
      </c>
      <c r="EA5" s="64" t="s">
        <v>145</v>
      </c>
      <c r="EB5" s="64" t="s">
        <v>146</v>
      </c>
      <c r="EC5" s="64" t="s">
        <v>136</v>
      </c>
      <c r="ED5" s="64" t="s">
        <v>155</v>
      </c>
      <c r="EE5" s="64" t="s">
        <v>138</v>
      </c>
      <c r="EF5" s="64" t="s">
        <v>139</v>
      </c>
      <c r="EG5" s="64" t="s">
        <v>154</v>
      </c>
      <c r="EH5" s="64" t="s">
        <v>141</v>
      </c>
      <c r="EI5" s="64" t="s">
        <v>142</v>
      </c>
      <c r="EJ5" s="64" t="s">
        <v>143</v>
      </c>
      <c r="EK5" s="64" t="s">
        <v>144</v>
      </c>
      <c r="EL5" s="64" t="s">
        <v>145</v>
      </c>
      <c r="EM5" s="64" t="s">
        <v>156</v>
      </c>
      <c r="EN5" s="64" t="s">
        <v>150</v>
      </c>
      <c r="EO5" s="64" t="s">
        <v>137</v>
      </c>
      <c r="EP5" s="64" t="s">
        <v>148</v>
      </c>
      <c r="EQ5" s="64" t="s">
        <v>139</v>
      </c>
      <c r="ER5" s="64" t="s">
        <v>157</v>
      </c>
      <c r="ES5" s="64" t="s">
        <v>141</v>
      </c>
      <c r="ET5" s="64" t="s">
        <v>142</v>
      </c>
      <c r="EU5" s="64" t="s">
        <v>143</v>
      </c>
      <c r="EV5" s="64" t="s">
        <v>144</v>
      </c>
      <c r="EW5" s="64" t="s">
        <v>145</v>
      </c>
      <c r="EX5" s="64" t="s">
        <v>146</v>
      </c>
    </row>
    <row r="6" spans="1:154" s="69" customFormat="1">
      <c r="A6" s="50" t="s">
        <v>158</v>
      </c>
      <c r="B6" s="65">
        <f>B8</f>
        <v>2018</v>
      </c>
      <c r="C6" s="65">
        <f t="shared" ref="C6:M6" si="2">C8</f>
        <v>247500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0" t="str">
        <f>IF(H8&lt;&gt;I8,H8,"")&amp;IF(I8&lt;&gt;J8,I8,"")&amp;"　"&amp;J8</f>
        <v>三重県地方独立行政法人三重県立総合医療センター　総合医療センター</v>
      </c>
      <c r="I6" s="161"/>
      <c r="J6" s="162"/>
      <c r="K6" s="65" t="str">
        <f t="shared" si="2"/>
        <v>地方独立行政法人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400床以上～500床未満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25</v>
      </c>
      <c r="R6" s="65" t="str">
        <f t="shared" si="3"/>
        <v>対象</v>
      </c>
      <c r="S6" s="65" t="str">
        <f t="shared" si="3"/>
        <v>透 I 未 訓 ガ</v>
      </c>
      <c r="T6" s="65" t="str">
        <f t="shared" si="3"/>
        <v>救 臨 感 へ 災 地 輪</v>
      </c>
      <c r="U6" s="66" t="str">
        <f>U8</f>
        <v>-</v>
      </c>
      <c r="V6" s="66">
        <f>V8</f>
        <v>29978</v>
      </c>
      <c r="W6" s="65" t="str">
        <f>W8</f>
        <v>非該当</v>
      </c>
      <c r="X6" s="65" t="str">
        <f t="shared" si="3"/>
        <v>７：１</v>
      </c>
      <c r="Y6" s="66">
        <f t="shared" si="3"/>
        <v>439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>
        <f t="shared" si="3"/>
        <v>4</v>
      </c>
      <c r="AD6" s="66">
        <f t="shared" si="3"/>
        <v>443</v>
      </c>
      <c r="AE6" s="66">
        <f t="shared" si="3"/>
        <v>369</v>
      </c>
      <c r="AF6" s="66" t="str">
        <f t="shared" si="3"/>
        <v>-</v>
      </c>
      <c r="AG6" s="66">
        <f t="shared" si="3"/>
        <v>369</v>
      </c>
      <c r="AH6" s="67">
        <f>IF(AH8="-",NA(),AH8)</f>
        <v>100.9</v>
      </c>
      <c r="AI6" s="67">
        <f t="shared" ref="AI6:AQ6" si="4">IF(AI8="-",NA(),AI8)</f>
        <v>97.2</v>
      </c>
      <c r="AJ6" s="67">
        <f t="shared" si="4"/>
        <v>96.2</v>
      </c>
      <c r="AK6" s="67">
        <f t="shared" si="4"/>
        <v>104.9</v>
      </c>
      <c r="AL6" s="67">
        <f t="shared" si="4"/>
        <v>104.4</v>
      </c>
      <c r="AM6" s="67">
        <f t="shared" si="4"/>
        <v>99.7</v>
      </c>
      <c r="AN6" s="67">
        <f t="shared" si="4"/>
        <v>98.8</v>
      </c>
      <c r="AO6" s="67">
        <f t="shared" si="4"/>
        <v>98.5</v>
      </c>
      <c r="AP6" s="67">
        <f t="shared" si="4"/>
        <v>98.7</v>
      </c>
      <c r="AQ6" s="67">
        <f t="shared" si="4"/>
        <v>99</v>
      </c>
      <c r="AR6" s="67" t="str">
        <f>IF(AR8="-","【-】","【"&amp;SUBSTITUTE(TEXT(AR8,"#,##0.0"),"-","△")&amp;"】")</f>
        <v>【98.8】</v>
      </c>
      <c r="AS6" s="67">
        <f>IF(AS8="-",NA(),AS8)</f>
        <v>98.9</v>
      </c>
      <c r="AT6" s="67">
        <f t="shared" ref="AT6:BB6" si="5">IF(AT8="-",NA(),AT8)</f>
        <v>96.5</v>
      </c>
      <c r="AU6" s="67">
        <f t="shared" si="5"/>
        <v>94</v>
      </c>
      <c r="AV6" s="67">
        <f t="shared" si="5"/>
        <v>95.8</v>
      </c>
      <c r="AW6" s="67">
        <f t="shared" si="5"/>
        <v>95</v>
      </c>
      <c r="AX6" s="67">
        <f t="shared" si="5"/>
        <v>93.6</v>
      </c>
      <c r="AY6" s="67">
        <f t="shared" si="5"/>
        <v>91.8</v>
      </c>
      <c r="AZ6" s="67">
        <f t="shared" si="5"/>
        <v>91.6</v>
      </c>
      <c r="BA6" s="67">
        <f t="shared" si="5"/>
        <v>92.1</v>
      </c>
      <c r="BB6" s="67">
        <f t="shared" si="5"/>
        <v>92.3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2.1</v>
      </c>
      <c r="BF6" s="67">
        <f t="shared" si="6"/>
        <v>4.0999999999999996</v>
      </c>
      <c r="BG6" s="67">
        <f t="shared" si="6"/>
        <v>0</v>
      </c>
      <c r="BH6" s="67">
        <f t="shared" si="6"/>
        <v>0</v>
      </c>
      <c r="BI6" s="67">
        <f t="shared" si="6"/>
        <v>45.6</v>
      </c>
      <c r="BJ6" s="67">
        <f t="shared" si="6"/>
        <v>38.1</v>
      </c>
      <c r="BK6" s="67">
        <f t="shared" si="6"/>
        <v>42.9</v>
      </c>
      <c r="BL6" s="67">
        <f t="shared" si="6"/>
        <v>40.200000000000003</v>
      </c>
      <c r="BM6" s="67">
        <f t="shared" si="6"/>
        <v>40.4</v>
      </c>
      <c r="BN6" s="67" t="str">
        <f>IF(BN8="-","【-】","【"&amp;SUBSTITUTE(TEXT(BN8,"#,##0.0"),"-","△")&amp;"】")</f>
        <v>【64.1】</v>
      </c>
      <c r="BO6" s="67">
        <f>IF(BO8="-",NA(),BO8)</f>
        <v>70.099999999999994</v>
      </c>
      <c r="BP6" s="67">
        <f t="shared" ref="BP6:BX6" si="7">IF(BP8="-",NA(),BP8)</f>
        <v>69</v>
      </c>
      <c r="BQ6" s="67">
        <f t="shared" si="7"/>
        <v>73.599999999999994</v>
      </c>
      <c r="BR6" s="67">
        <f t="shared" si="7"/>
        <v>73.5</v>
      </c>
      <c r="BS6" s="67">
        <f t="shared" si="7"/>
        <v>73.2</v>
      </c>
      <c r="BT6" s="67">
        <f t="shared" si="7"/>
        <v>76.099999999999994</v>
      </c>
      <c r="BU6" s="67">
        <f t="shared" si="7"/>
        <v>75.7</v>
      </c>
      <c r="BV6" s="67">
        <f t="shared" si="7"/>
        <v>76.099999999999994</v>
      </c>
      <c r="BW6" s="67">
        <f t="shared" si="7"/>
        <v>77</v>
      </c>
      <c r="BX6" s="67">
        <f t="shared" si="7"/>
        <v>77.599999999999994</v>
      </c>
      <c r="BY6" s="67" t="str">
        <f>IF(BY8="-","【-】","【"&amp;SUBSTITUTE(TEXT(BY8,"#,##0.0"),"-","△")&amp;"】")</f>
        <v>【74.9】</v>
      </c>
      <c r="BZ6" s="68">
        <f>IF(BZ8="-",NA(),BZ8)</f>
        <v>59839</v>
      </c>
      <c r="CA6" s="68">
        <f t="shared" ref="CA6:CI6" si="8">IF(CA8="-",NA(),CA8)</f>
        <v>59523</v>
      </c>
      <c r="CB6" s="68">
        <f t="shared" si="8"/>
        <v>58678</v>
      </c>
      <c r="CC6" s="68">
        <f t="shared" si="8"/>
        <v>61432</v>
      </c>
      <c r="CD6" s="68">
        <f t="shared" si="8"/>
        <v>62962</v>
      </c>
      <c r="CE6" s="68">
        <f t="shared" si="8"/>
        <v>53447</v>
      </c>
      <c r="CF6" s="68">
        <f t="shared" si="8"/>
        <v>54464</v>
      </c>
      <c r="CG6" s="68">
        <f t="shared" si="8"/>
        <v>55265</v>
      </c>
      <c r="CH6" s="68">
        <f t="shared" si="8"/>
        <v>56892</v>
      </c>
      <c r="CI6" s="68">
        <f t="shared" si="8"/>
        <v>59108</v>
      </c>
      <c r="CJ6" s="67" t="str">
        <f>IF(CJ8="-","【-】","【"&amp;SUBSTITUTE(TEXT(CJ8,"#,##0"),"-","△")&amp;"】")</f>
        <v>【52,412】</v>
      </c>
      <c r="CK6" s="68">
        <f>IF(CK8="-",NA(),CK8)</f>
        <v>19864</v>
      </c>
      <c r="CL6" s="68">
        <f t="shared" ref="CL6:CT6" si="9">IF(CL8="-",NA(),CL8)</f>
        <v>22316</v>
      </c>
      <c r="CM6" s="68">
        <f t="shared" si="9"/>
        <v>19375</v>
      </c>
      <c r="CN6" s="68">
        <f t="shared" si="9"/>
        <v>20038</v>
      </c>
      <c r="CO6" s="68">
        <f t="shared" si="9"/>
        <v>21522</v>
      </c>
      <c r="CP6" s="68">
        <f t="shared" si="9"/>
        <v>13027</v>
      </c>
      <c r="CQ6" s="68">
        <f t="shared" si="9"/>
        <v>13969</v>
      </c>
      <c r="CR6" s="68">
        <f t="shared" si="9"/>
        <v>14455</v>
      </c>
      <c r="CS6" s="68">
        <f t="shared" si="9"/>
        <v>15171</v>
      </c>
      <c r="CT6" s="68">
        <f t="shared" si="9"/>
        <v>15887</v>
      </c>
      <c r="CU6" s="67" t="str">
        <f>IF(CU8="-","【-】","【"&amp;SUBSTITUTE(TEXT(CU8,"#,##0"),"-","△")&amp;"】")</f>
        <v>【14,708】</v>
      </c>
      <c r="CV6" s="67">
        <f>IF(CV8="-",NA(),CV8)</f>
        <v>46.6</v>
      </c>
      <c r="CW6" s="67">
        <f t="shared" ref="CW6:DE6" si="10">IF(CW8="-",NA(),CW8)</f>
        <v>48.3</v>
      </c>
      <c r="CX6" s="67">
        <f t="shared" si="10"/>
        <v>51.3</v>
      </c>
      <c r="CY6" s="67">
        <f t="shared" si="10"/>
        <v>49.5</v>
      </c>
      <c r="CZ6" s="67">
        <f t="shared" si="10"/>
        <v>49.2</v>
      </c>
      <c r="DA6" s="67">
        <f t="shared" si="10"/>
        <v>52.6</v>
      </c>
      <c r="DB6" s="67">
        <f t="shared" si="10"/>
        <v>53.2</v>
      </c>
      <c r="DC6" s="67">
        <f t="shared" si="10"/>
        <v>54.1</v>
      </c>
      <c r="DD6" s="67">
        <f t="shared" si="10"/>
        <v>53.8</v>
      </c>
      <c r="DE6" s="67">
        <f t="shared" si="10"/>
        <v>53</v>
      </c>
      <c r="DF6" s="67" t="str">
        <f>IF(DF8="-","【-】","【"&amp;SUBSTITUTE(TEXT(DF8,"#,##0.0"),"-","△")&amp;"】")</f>
        <v>【54.8】</v>
      </c>
      <c r="DG6" s="67">
        <f>IF(DG8="-",NA(),DG8)</f>
        <v>24.6</v>
      </c>
      <c r="DH6" s="67">
        <f t="shared" ref="DH6:DP6" si="11">IF(DH8="-",NA(),DH8)</f>
        <v>25.6</v>
      </c>
      <c r="DI6" s="67">
        <f t="shared" si="11"/>
        <v>23.5</v>
      </c>
      <c r="DJ6" s="67">
        <f t="shared" si="11"/>
        <v>22.5</v>
      </c>
      <c r="DK6" s="67">
        <f t="shared" si="11"/>
        <v>22.8</v>
      </c>
      <c r="DL6" s="67">
        <f t="shared" si="11"/>
        <v>24.2</v>
      </c>
      <c r="DM6" s="67">
        <f t="shared" si="11"/>
        <v>25.3</v>
      </c>
      <c r="DN6" s="67">
        <f t="shared" si="11"/>
        <v>25.2</v>
      </c>
      <c r="DO6" s="67">
        <f t="shared" si="11"/>
        <v>25.4</v>
      </c>
      <c r="DP6" s="67">
        <f t="shared" si="11"/>
        <v>25.8</v>
      </c>
      <c r="DQ6" s="67" t="str">
        <f>IF(DQ8="-","【-】","【"&amp;SUBSTITUTE(TEXT(DQ8,"#,##0.0"),"-","△")&amp;"】")</f>
        <v>【24.3】</v>
      </c>
      <c r="DR6" s="67">
        <f>IF(DR8="-",NA(),DR8)</f>
        <v>26.9</v>
      </c>
      <c r="DS6" s="67">
        <f t="shared" ref="DS6:EA6" si="12">IF(DS8="-",NA(),DS8)</f>
        <v>34.299999999999997</v>
      </c>
      <c r="DT6" s="67">
        <f t="shared" si="12"/>
        <v>40.9</v>
      </c>
      <c r="DU6" s="67">
        <f t="shared" si="12"/>
        <v>41.8</v>
      </c>
      <c r="DV6" s="67">
        <f t="shared" si="12"/>
        <v>46.4</v>
      </c>
      <c r="DW6" s="67">
        <f t="shared" si="12"/>
        <v>48.4</v>
      </c>
      <c r="DX6" s="67">
        <f t="shared" si="12"/>
        <v>48.7</v>
      </c>
      <c r="DY6" s="67">
        <f t="shared" si="12"/>
        <v>52.5</v>
      </c>
      <c r="DZ6" s="67">
        <f t="shared" si="12"/>
        <v>52.7</v>
      </c>
      <c r="EA6" s="67">
        <f t="shared" si="12"/>
        <v>53.7</v>
      </c>
      <c r="EB6" s="67" t="str">
        <f>IF(EB8="-","【-】","【"&amp;SUBSTITUTE(TEXT(EB8,"#,##0.0"),"-","△")&amp;"】")</f>
        <v>【52.5】</v>
      </c>
      <c r="EC6" s="67">
        <f>IF(EC8="-",NA(),EC8)</f>
        <v>53.5</v>
      </c>
      <c r="ED6" s="67">
        <f t="shared" ref="ED6:EL6" si="13">IF(ED8="-",NA(),ED8)</f>
        <v>65</v>
      </c>
      <c r="EE6" s="67">
        <f t="shared" si="13"/>
        <v>72.099999999999994</v>
      </c>
      <c r="EF6" s="67">
        <f t="shared" si="13"/>
        <v>67.3</v>
      </c>
      <c r="EG6" s="67">
        <f t="shared" si="13"/>
        <v>70</v>
      </c>
      <c r="EH6" s="67">
        <f t="shared" si="13"/>
        <v>62.3</v>
      </c>
      <c r="EI6" s="67">
        <f t="shared" si="13"/>
        <v>61.7</v>
      </c>
      <c r="EJ6" s="67">
        <f t="shared" si="13"/>
        <v>66.099999999999994</v>
      </c>
      <c r="EK6" s="67">
        <f t="shared" si="13"/>
        <v>68.400000000000006</v>
      </c>
      <c r="EL6" s="67">
        <f t="shared" si="13"/>
        <v>69.3</v>
      </c>
      <c r="EM6" s="67" t="str">
        <f>IF(EM8="-","【-】","【"&amp;SUBSTITUTE(TEXT(EM8,"#,##0.0"),"-","△")&amp;"】")</f>
        <v>【68.8】</v>
      </c>
      <c r="EN6" s="68">
        <f>IF(EN8="-",NA(),EN8)</f>
        <v>22372889</v>
      </c>
      <c r="EO6" s="68">
        <f t="shared" ref="EO6:EW6" si="14">IF(EO8="-",NA(),EO8)</f>
        <v>23033174</v>
      </c>
      <c r="EP6" s="68">
        <f t="shared" si="14"/>
        <v>23930163</v>
      </c>
      <c r="EQ6" s="68">
        <f t="shared" si="14"/>
        <v>23574889</v>
      </c>
      <c r="ER6" s="68">
        <f t="shared" si="14"/>
        <v>24281677</v>
      </c>
      <c r="ES6" s="68">
        <f t="shared" si="14"/>
        <v>42112933</v>
      </c>
      <c r="ET6" s="68">
        <f t="shared" si="14"/>
        <v>43764424</v>
      </c>
      <c r="EU6" s="68">
        <f t="shared" si="14"/>
        <v>44446754</v>
      </c>
      <c r="EV6" s="68">
        <f t="shared" si="14"/>
        <v>45729936</v>
      </c>
      <c r="EW6" s="68">
        <f t="shared" si="14"/>
        <v>47442477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159</v>
      </c>
      <c r="B7" s="65">
        <f t="shared" ref="B7:AG7" si="15">B8</f>
        <v>2018</v>
      </c>
      <c r="C7" s="65">
        <f t="shared" si="15"/>
        <v>247500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地方独立行政法人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400床以上～500床未満</v>
      </c>
      <c r="O7" s="65" t="str">
        <f>O8</f>
        <v>非設置</v>
      </c>
      <c r="P7" s="65" t="str">
        <f>P8</f>
        <v>直営</v>
      </c>
      <c r="Q7" s="66">
        <f t="shared" si="15"/>
        <v>25</v>
      </c>
      <c r="R7" s="65" t="str">
        <f t="shared" si="15"/>
        <v>対象</v>
      </c>
      <c r="S7" s="65" t="str">
        <f t="shared" si="15"/>
        <v>透 I 未 訓 ガ</v>
      </c>
      <c r="T7" s="65" t="str">
        <f t="shared" si="15"/>
        <v>救 臨 感 へ 災 地 輪</v>
      </c>
      <c r="U7" s="66" t="str">
        <f>U8</f>
        <v>-</v>
      </c>
      <c r="V7" s="66">
        <f>V8</f>
        <v>29978</v>
      </c>
      <c r="W7" s="65" t="str">
        <f>W8</f>
        <v>非該当</v>
      </c>
      <c r="X7" s="65" t="str">
        <f t="shared" si="15"/>
        <v>７：１</v>
      </c>
      <c r="Y7" s="66">
        <f t="shared" si="15"/>
        <v>439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>
        <f t="shared" si="15"/>
        <v>4</v>
      </c>
      <c r="AD7" s="66">
        <f t="shared" si="15"/>
        <v>443</v>
      </c>
      <c r="AE7" s="66">
        <f t="shared" si="15"/>
        <v>369</v>
      </c>
      <c r="AF7" s="66" t="str">
        <f t="shared" si="15"/>
        <v>-</v>
      </c>
      <c r="AG7" s="66">
        <f t="shared" si="15"/>
        <v>369</v>
      </c>
      <c r="AH7" s="67">
        <f>AH8</f>
        <v>100.9</v>
      </c>
      <c r="AI7" s="67">
        <f t="shared" ref="AI7:AQ7" si="16">AI8</f>
        <v>97.2</v>
      </c>
      <c r="AJ7" s="67">
        <f t="shared" si="16"/>
        <v>96.2</v>
      </c>
      <c r="AK7" s="67">
        <f t="shared" si="16"/>
        <v>104.9</v>
      </c>
      <c r="AL7" s="67">
        <f t="shared" si="16"/>
        <v>104.4</v>
      </c>
      <c r="AM7" s="67">
        <f t="shared" si="16"/>
        <v>99.7</v>
      </c>
      <c r="AN7" s="67">
        <f t="shared" si="16"/>
        <v>98.8</v>
      </c>
      <c r="AO7" s="67">
        <f t="shared" si="16"/>
        <v>98.5</v>
      </c>
      <c r="AP7" s="67">
        <f t="shared" si="16"/>
        <v>98.7</v>
      </c>
      <c r="AQ7" s="67">
        <f t="shared" si="16"/>
        <v>99</v>
      </c>
      <c r="AR7" s="67"/>
      <c r="AS7" s="67">
        <f>AS8</f>
        <v>98.9</v>
      </c>
      <c r="AT7" s="67">
        <f t="shared" ref="AT7:BB7" si="17">AT8</f>
        <v>96.5</v>
      </c>
      <c r="AU7" s="67">
        <f t="shared" si="17"/>
        <v>94</v>
      </c>
      <c r="AV7" s="67">
        <f t="shared" si="17"/>
        <v>95.8</v>
      </c>
      <c r="AW7" s="67">
        <f t="shared" si="17"/>
        <v>95</v>
      </c>
      <c r="AX7" s="67">
        <f t="shared" si="17"/>
        <v>93.6</v>
      </c>
      <c r="AY7" s="67">
        <f t="shared" si="17"/>
        <v>91.8</v>
      </c>
      <c r="AZ7" s="67">
        <f t="shared" si="17"/>
        <v>91.6</v>
      </c>
      <c r="BA7" s="67">
        <f t="shared" si="17"/>
        <v>92.1</v>
      </c>
      <c r="BB7" s="67">
        <f t="shared" si="17"/>
        <v>92.3</v>
      </c>
      <c r="BC7" s="67"/>
      <c r="BD7" s="67">
        <f>BD8</f>
        <v>0</v>
      </c>
      <c r="BE7" s="67">
        <f t="shared" ref="BE7:BM7" si="18">BE8</f>
        <v>2.1</v>
      </c>
      <c r="BF7" s="67">
        <f t="shared" si="18"/>
        <v>4.0999999999999996</v>
      </c>
      <c r="BG7" s="67">
        <f t="shared" si="18"/>
        <v>0</v>
      </c>
      <c r="BH7" s="67">
        <f t="shared" si="18"/>
        <v>0</v>
      </c>
      <c r="BI7" s="67">
        <f t="shared" si="18"/>
        <v>45.6</v>
      </c>
      <c r="BJ7" s="67">
        <f t="shared" si="18"/>
        <v>38.1</v>
      </c>
      <c r="BK7" s="67">
        <f t="shared" si="18"/>
        <v>42.9</v>
      </c>
      <c r="BL7" s="67">
        <f t="shared" si="18"/>
        <v>40.200000000000003</v>
      </c>
      <c r="BM7" s="67">
        <f t="shared" si="18"/>
        <v>40.4</v>
      </c>
      <c r="BN7" s="67"/>
      <c r="BO7" s="67">
        <f>BO8</f>
        <v>70.099999999999994</v>
      </c>
      <c r="BP7" s="67">
        <f t="shared" ref="BP7:BX7" si="19">BP8</f>
        <v>69</v>
      </c>
      <c r="BQ7" s="67">
        <f t="shared" si="19"/>
        <v>73.599999999999994</v>
      </c>
      <c r="BR7" s="67">
        <f t="shared" si="19"/>
        <v>73.5</v>
      </c>
      <c r="BS7" s="67">
        <f t="shared" si="19"/>
        <v>73.2</v>
      </c>
      <c r="BT7" s="67">
        <f t="shared" si="19"/>
        <v>76.099999999999994</v>
      </c>
      <c r="BU7" s="67">
        <f t="shared" si="19"/>
        <v>75.7</v>
      </c>
      <c r="BV7" s="67">
        <f t="shared" si="19"/>
        <v>76.099999999999994</v>
      </c>
      <c r="BW7" s="67">
        <f t="shared" si="19"/>
        <v>77</v>
      </c>
      <c r="BX7" s="67">
        <f t="shared" si="19"/>
        <v>77.599999999999994</v>
      </c>
      <c r="BY7" s="67"/>
      <c r="BZ7" s="68">
        <f>BZ8</f>
        <v>59839</v>
      </c>
      <c r="CA7" s="68">
        <f t="shared" ref="CA7:CI7" si="20">CA8</f>
        <v>59523</v>
      </c>
      <c r="CB7" s="68">
        <f t="shared" si="20"/>
        <v>58678</v>
      </c>
      <c r="CC7" s="68">
        <f t="shared" si="20"/>
        <v>61432</v>
      </c>
      <c r="CD7" s="68">
        <f t="shared" si="20"/>
        <v>62962</v>
      </c>
      <c r="CE7" s="68">
        <f t="shared" si="20"/>
        <v>53447</v>
      </c>
      <c r="CF7" s="68">
        <f t="shared" si="20"/>
        <v>54464</v>
      </c>
      <c r="CG7" s="68">
        <f t="shared" si="20"/>
        <v>55265</v>
      </c>
      <c r="CH7" s="68">
        <f t="shared" si="20"/>
        <v>56892</v>
      </c>
      <c r="CI7" s="68">
        <f t="shared" si="20"/>
        <v>59108</v>
      </c>
      <c r="CJ7" s="67"/>
      <c r="CK7" s="68">
        <f>CK8</f>
        <v>19864</v>
      </c>
      <c r="CL7" s="68">
        <f t="shared" ref="CL7:CT7" si="21">CL8</f>
        <v>22316</v>
      </c>
      <c r="CM7" s="68">
        <f t="shared" si="21"/>
        <v>19375</v>
      </c>
      <c r="CN7" s="68">
        <f t="shared" si="21"/>
        <v>20038</v>
      </c>
      <c r="CO7" s="68">
        <f t="shared" si="21"/>
        <v>21522</v>
      </c>
      <c r="CP7" s="68">
        <f t="shared" si="21"/>
        <v>13027</v>
      </c>
      <c r="CQ7" s="68">
        <f t="shared" si="21"/>
        <v>13969</v>
      </c>
      <c r="CR7" s="68">
        <f t="shared" si="21"/>
        <v>14455</v>
      </c>
      <c r="CS7" s="68">
        <f t="shared" si="21"/>
        <v>15171</v>
      </c>
      <c r="CT7" s="68">
        <f t="shared" si="21"/>
        <v>15887</v>
      </c>
      <c r="CU7" s="67"/>
      <c r="CV7" s="67">
        <f>CV8</f>
        <v>46.6</v>
      </c>
      <c r="CW7" s="67">
        <f t="shared" ref="CW7:DE7" si="22">CW8</f>
        <v>48.3</v>
      </c>
      <c r="CX7" s="67">
        <f t="shared" si="22"/>
        <v>51.3</v>
      </c>
      <c r="CY7" s="67">
        <f t="shared" si="22"/>
        <v>49.5</v>
      </c>
      <c r="CZ7" s="67">
        <f t="shared" si="22"/>
        <v>49.2</v>
      </c>
      <c r="DA7" s="67">
        <f t="shared" si="22"/>
        <v>52.6</v>
      </c>
      <c r="DB7" s="67">
        <f t="shared" si="22"/>
        <v>53.2</v>
      </c>
      <c r="DC7" s="67">
        <f t="shared" si="22"/>
        <v>54.1</v>
      </c>
      <c r="DD7" s="67">
        <f t="shared" si="22"/>
        <v>53.8</v>
      </c>
      <c r="DE7" s="67">
        <f t="shared" si="22"/>
        <v>53</v>
      </c>
      <c r="DF7" s="67"/>
      <c r="DG7" s="67">
        <f>DG8</f>
        <v>24.6</v>
      </c>
      <c r="DH7" s="67">
        <f t="shared" ref="DH7:DP7" si="23">DH8</f>
        <v>25.6</v>
      </c>
      <c r="DI7" s="67">
        <f t="shared" si="23"/>
        <v>23.5</v>
      </c>
      <c r="DJ7" s="67">
        <f t="shared" si="23"/>
        <v>22.5</v>
      </c>
      <c r="DK7" s="67">
        <f t="shared" si="23"/>
        <v>22.8</v>
      </c>
      <c r="DL7" s="67">
        <f t="shared" si="23"/>
        <v>24.2</v>
      </c>
      <c r="DM7" s="67">
        <f t="shared" si="23"/>
        <v>25.3</v>
      </c>
      <c r="DN7" s="67">
        <f t="shared" si="23"/>
        <v>25.2</v>
      </c>
      <c r="DO7" s="67">
        <f t="shared" si="23"/>
        <v>25.4</v>
      </c>
      <c r="DP7" s="67">
        <f t="shared" si="23"/>
        <v>25.8</v>
      </c>
      <c r="DQ7" s="67"/>
      <c r="DR7" s="67">
        <f>DR8</f>
        <v>26.9</v>
      </c>
      <c r="DS7" s="67">
        <f t="shared" ref="DS7:EA7" si="24">DS8</f>
        <v>34.299999999999997</v>
      </c>
      <c r="DT7" s="67">
        <f t="shared" si="24"/>
        <v>40.9</v>
      </c>
      <c r="DU7" s="67">
        <f t="shared" si="24"/>
        <v>41.8</v>
      </c>
      <c r="DV7" s="67">
        <f t="shared" si="24"/>
        <v>46.4</v>
      </c>
      <c r="DW7" s="67">
        <f t="shared" si="24"/>
        <v>48.4</v>
      </c>
      <c r="DX7" s="67">
        <f t="shared" si="24"/>
        <v>48.7</v>
      </c>
      <c r="DY7" s="67">
        <f t="shared" si="24"/>
        <v>52.5</v>
      </c>
      <c r="DZ7" s="67">
        <f t="shared" si="24"/>
        <v>52.7</v>
      </c>
      <c r="EA7" s="67">
        <f t="shared" si="24"/>
        <v>53.7</v>
      </c>
      <c r="EB7" s="67"/>
      <c r="EC7" s="67">
        <f>EC8</f>
        <v>53.5</v>
      </c>
      <c r="ED7" s="67">
        <f t="shared" ref="ED7:EL7" si="25">ED8</f>
        <v>65</v>
      </c>
      <c r="EE7" s="67">
        <f t="shared" si="25"/>
        <v>72.099999999999994</v>
      </c>
      <c r="EF7" s="67">
        <f t="shared" si="25"/>
        <v>67.3</v>
      </c>
      <c r="EG7" s="67">
        <f t="shared" si="25"/>
        <v>70</v>
      </c>
      <c r="EH7" s="67">
        <f t="shared" si="25"/>
        <v>62.3</v>
      </c>
      <c r="EI7" s="67">
        <f t="shared" si="25"/>
        <v>61.7</v>
      </c>
      <c r="EJ7" s="67">
        <f t="shared" si="25"/>
        <v>66.099999999999994</v>
      </c>
      <c r="EK7" s="67">
        <f t="shared" si="25"/>
        <v>68.400000000000006</v>
      </c>
      <c r="EL7" s="67">
        <f t="shared" si="25"/>
        <v>69.3</v>
      </c>
      <c r="EM7" s="67"/>
      <c r="EN7" s="68">
        <f>EN8</f>
        <v>22372889</v>
      </c>
      <c r="EO7" s="68">
        <f t="shared" ref="EO7:EW7" si="26">EO8</f>
        <v>23033174</v>
      </c>
      <c r="EP7" s="68">
        <f t="shared" si="26"/>
        <v>23930163</v>
      </c>
      <c r="EQ7" s="68">
        <f t="shared" si="26"/>
        <v>23574889</v>
      </c>
      <c r="ER7" s="68">
        <f t="shared" si="26"/>
        <v>24281677</v>
      </c>
      <c r="ES7" s="68">
        <f t="shared" si="26"/>
        <v>42112933</v>
      </c>
      <c r="ET7" s="68">
        <f t="shared" si="26"/>
        <v>43764424</v>
      </c>
      <c r="EU7" s="68">
        <f t="shared" si="26"/>
        <v>44446754</v>
      </c>
      <c r="EV7" s="68">
        <f t="shared" si="26"/>
        <v>45729936</v>
      </c>
      <c r="EW7" s="68">
        <f t="shared" si="26"/>
        <v>47442477</v>
      </c>
      <c r="EX7" s="68"/>
    </row>
    <row r="8" spans="1:154" s="69" customFormat="1">
      <c r="A8" s="50"/>
      <c r="B8" s="70">
        <v>2018</v>
      </c>
      <c r="C8" s="70">
        <v>247500</v>
      </c>
      <c r="D8" s="70">
        <v>46</v>
      </c>
      <c r="E8" s="70">
        <v>6</v>
      </c>
      <c r="F8" s="70">
        <v>0</v>
      </c>
      <c r="G8" s="70">
        <v>1</v>
      </c>
      <c r="H8" s="70" t="s">
        <v>160</v>
      </c>
      <c r="I8" s="70" t="s">
        <v>161</v>
      </c>
      <c r="J8" s="70" t="s">
        <v>162</v>
      </c>
      <c r="K8" s="70" t="s">
        <v>163</v>
      </c>
      <c r="L8" s="70" t="s">
        <v>164</v>
      </c>
      <c r="M8" s="70" t="s">
        <v>165</v>
      </c>
      <c r="N8" s="70" t="s">
        <v>166</v>
      </c>
      <c r="O8" s="70" t="s">
        <v>167</v>
      </c>
      <c r="P8" s="70" t="s">
        <v>168</v>
      </c>
      <c r="Q8" s="71">
        <v>25</v>
      </c>
      <c r="R8" s="70" t="s">
        <v>169</v>
      </c>
      <c r="S8" s="70" t="s">
        <v>170</v>
      </c>
      <c r="T8" s="70" t="s">
        <v>171</v>
      </c>
      <c r="U8" s="71" t="s">
        <v>38</v>
      </c>
      <c r="V8" s="71">
        <v>29978</v>
      </c>
      <c r="W8" s="70" t="s">
        <v>172</v>
      </c>
      <c r="X8" s="72" t="s">
        <v>173</v>
      </c>
      <c r="Y8" s="71">
        <v>439</v>
      </c>
      <c r="Z8" s="71" t="s">
        <v>38</v>
      </c>
      <c r="AA8" s="71" t="s">
        <v>38</v>
      </c>
      <c r="AB8" s="71" t="s">
        <v>38</v>
      </c>
      <c r="AC8" s="71">
        <v>4</v>
      </c>
      <c r="AD8" s="71">
        <v>443</v>
      </c>
      <c r="AE8" s="71">
        <v>369</v>
      </c>
      <c r="AF8" s="71" t="s">
        <v>38</v>
      </c>
      <c r="AG8" s="71">
        <v>369</v>
      </c>
      <c r="AH8" s="73">
        <v>100.9</v>
      </c>
      <c r="AI8" s="73">
        <v>97.2</v>
      </c>
      <c r="AJ8" s="73">
        <v>96.2</v>
      </c>
      <c r="AK8" s="73">
        <v>104.9</v>
      </c>
      <c r="AL8" s="73">
        <v>104.4</v>
      </c>
      <c r="AM8" s="73">
        <v>99.7</v>
      </c>
      <c r="AN8" s="73">
        <v>98.8</v>
      </c>
      <c r="AO8" s="73">
        <v>98.5</v>
      </c>
      <c r="AP8" s="73">
        <v>98.7</v>
      </c>
      <c r="AQ8" s="73">
        <v>99</v>
      </c>
      <c r="AR8" s="73">
        <v>98.8</v>
      </c>
      <c r="AS8" s="73">
        <v>98.9</v>
      </c>
      <c r="AT8" s="73">
        <v>96.5</v>
      </c>
      <c r="AU8" s="73">
        <v>94</v>
      </c>
      <c r="AV8" s="73">
        <v>95.8</v>
      </c>
      <c r="AW8" s="73">
        <v>95</v>
      </c>
      <c r="AX8" s="73">
        <v>93.6</v>
      </c>
      <c r="AY8" s="73">
        <v>91.8</v>
      </c>
      <c r="AZ8" s="73">
        <v>91.6</v>
      </c>
      <c r="BA8" s="73">
        <v>92.1</v>
      </c>
      <c r="BB8" s="73">
        <v>92.3</v>
      </c>
      <c r="BC8" s="73">
        <v>89.7</v>
      </c>
      <c r="BD8" s="74">
        <v>0</v>
      </c>
      <c r="BE8" s="74">
        <v>2.1</v>
      </c>
      <c r="BF8" s="74">
        <v>4.0999999999999996</v>
      </c>
      <c r="BG8" s="74">
        <v>0</v>
      </c>
      <c r="BH8" s="74">
        <v>0</v>
      </c>
      <c r="BI8" s="74">
        <v>45.6</v>
      </c>
      <c r="BJ8" s="74">
        <v>38.1</v>
      </c>
      <c r="BK8" s="74">
        <v>42.9</v>
      </c>
      <c r="BL8" s="74">
        <v>40.200000000000003</v>
      </c>
      <c r="BM8" s="74">
        <v>40.4</v>
      </c>
      <c r="BN8" s="74">
        <v>64.099999999999994</v>
      </c>
      <c r="BO8" s="73">
        <v>70.099999999999994</v>
      </c>
      <c r="BP8" s="73">
        <v>69</v>
      </c>
      <c r="BQ8" s="73">
        <v>73.599999999999994</v>
      </c>
      <c r="BR8" s="73">
        <v>73.5</v>
      </c>
      <c r="BS8" s="73">
        <v>73.2</v>
      </c>
      <c r="BT8" s="73">
        <v>76.099999999999994</v>
      </c>
      <c r="BU8" s="73">
        <v>75.7</v>
      </c>
      <c r="BV8" s="73">
        <v>76.099999999999994</v>
      </c>
      <c r="BW8" s="73">
        <v>77</v>
      </c>
      <c r="BX8" s="73">
        <v>77.599999999999994</v>
      </c>
      <c r="BY8" s="73">
        <v>74.900000000000006</v>
      </c>
      <c r="BZ8" s="74">
        <v>59839</v>
      </c>
      <c r="CA8" s="74">
        <v>59523</v>
      </c>
      <c r="CB8" s="74">
        <v>58678</v>
      </c>
      <c r="CC8" s="74">
        <v>61432</v>
      </c>
      <c r="CD8" s="74">
        <v>62962</v>
      </c>
      <c r="CE8" s="74">
        <v>53447</v>
      </c>
      <c r="CF8" s="74">
        <v>54464</v>
      </c>
      <c r="CG8" s="74">
        <v>55265</v>
      </c>
      <c r="CH8" s="74">
        <v>56892</v>
      </c>
      <c r="CI8" s="74">
        <v>59108</v>
      </c>
      <c r="CJ8" s="73">
        <v>52412</v>
      </c>
      <c r="CK8" s="74">
        <v>19864</v>
      </c>
      <c r="CL8" s="74">
        <v>22316</v>
      </c>
      <c r="CM8" s="74">
        <v>19375</v>
      </c>
      <c r="CN8" s="74">
        <v>20038</v>
      </c>
      <c r="CO8" s="74">
        <v>21522</v>
      </c>
      <c r="CP8" s="74">
        <v>13027</v>
      </c>
      <c r="CQ8" s="74">
        <v>13969</v>
      </c>
      <c r="CR8" s="74">
        <v>14455</v>
      </c>
      <c r="CS8" s="74">
        <v>15171</v>
      </c>
      <c r="CT8" s="74">
        <v>15887</v>
      </c>
      <c r="CU8" s="73">
        <v>14708</v>
      </c>
      <c r="CV8" s="74">
        <v>46.6</v>
      </c>
      <c r="CW8" s="74">
        <v>48.3</v>
      </c>
      <c r="CX8" s="74">
        <v>51.3</v>
      </c>
      <c r="CY8" s="74">
        <v>49.5</v>
      </c>
      <c r="CZ8" s="74">
        <v>49.2</v>
      </c>
      <c r="DA8" s="74">
        <v>52.6</v>
      </c>
      <c r="DB8" s="74">
        <v>53.2</v>
      </c>
      <c r="DC8" s="74">
        <v>54.1</v>
      </c>
      <c r="DD8" s="74">
        <v>53.8</v>
      </c>
      <c r="DE8" s="74">
        <v>53</v>
      </c>
      <c r="DF8" s="74">
        <v>54.8</v>
      </c>
      <c r="DG8" s="74">
        <v>24.6</v>
      </c>
      <c r="DH8" s="74">
        <v>25.6</v>
      </c>
      <c r="DI8" s="74">
        <v>23.5</v>
      </c>
      <c r="DJ8" s="74">
        <v>22.5</v>
      </c>
      <c r="DK8" s="74">
        <v>22.8</v>
      </c>
      <c r="DL8" s="74">
        <v>24.2</v>
      </c>
      <c r="DM8" s="74">
        <v>25.3</v>
      </c>
      <c r="DN8" s="74">
        <v>25.2</v>
      </c>
      <c r="DO8" s="74">
        <v>25.4</v>
      </c>
      <c r="DP8" s="74">
        <v>25.8</v>
      </c>
      <c r="DQ8" s="74">
        <v>24.3</v>
      </c>
      <c r="DR8" s="73">
        <v>26.9</v>
      </c>
      <c r="DS8" s="73">
        <v>34.299999999999997</v>
      </c>
      <c r="DT8" s="73">
        <v>40.9</v>
      </c>
      <c r="DU8" s="73">
        <v>41.8</v>
      </c>
      <c r="DV8" s="73">
        <v>46.4</v>
      </c>
      <c r="DW8" s="73">
        <v>48.4</v>
      </c>
      <c r="DX8" s="73">
        <v>48.7</v>
      </c>
      <c r="DY8" s="73">
        <v>52.5</v>
      </c>
      <c r="DZ8" s="73">
        <v>52.7</v>
      </c>
      <c r="EA8" s="73">
        <v>53.7</v>
      </c>
      <c r="EB8" s="73">
        <v>52.5</v>
      </c>
      <c r="EC8" s="73">
        <v>53.5</v>
      </c>
      <c r="ED8" s="73">
        <v>65</v>
      </c>
      <c r="EE8" s="73">
        <v>72.099999999999994</v>
      </c>
      <c r="EF8" s="73">
        <v>67.3</v>
      </c>
      <c r="EG8" s="73">
        <v>70</v>
      </c>
      <c r="EH8" s="73">
        <v>62.3</v>
      </c>
      <c r="EI8" s="73">
        <v>61.7</v>
      </c>
      <c r="EJ8" s="73">
        <v>66.099999999999994</v>
      </c>
      <c r="EK8" s="73">
        <v>68.400000000000006</v>
      </c>
      <c r="EL8" s="73">
        <v>69.3</v>
      </c>
      <c r="EM8" s="73">
        <v>68.8</v>
      </c>
      <c r="EN8" s="74">
        <v>22372889</v>
      </c>
      <c r="EO8" s="74">
        <v>23033174</v>
      </c>
      <c r="EP8" s="74">
        <v>23930163</v>
      </c>
      <c r="EQ8" s="74">
        <v>23574889</v>
      </c>
      <c r="ER8" s="74">
        <v>24281677</v>
      </c>
      <c r="ES8" s="74">
        <v>42112933</v>
      </c>
      <c r="ET8" s="74">
        <v>43764424</v>
      </c>
      <c r="EU8" s="74">
        <v>44446754</v>
      </c>
      <c r="EV8" s="74">
        <v>45729936</v>
      </c>
      <c r="EW8" s="74">
        <v>47442477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174</v>
      </c>
      <c r="C10" s="79" t="s">
        <v>175</v>
      </c>
      <c r="D10" s="79" t="s">
        <v>176</v>
      </c>
      <c r="E10" s="79" t="s">
        <v>177</v>
      </c>
      <c r="F10" s="79" t="s">
        <v>178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179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mieken</cp:lastModifiedBy>
  <cp:lastPrinted>2020-01-23T06:52:25Z</cp:lastPrinted>
  <dcterms:created xsi:type="dcterms:W3CDTF">2019-12-05T07:38:30Z</dcterms:created>
  <dcterms:modified xsi:type="dcterms:W3CDTF">2020-03-03T06:11:33Z</dcterms:modified>
  <cp:category/>
</cp:coreProperties>
</file>