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eizi-nisi.MIHAMA-LGWAN\Desktop\"/>
    </mc:Choice>
  </mc:AlternateContent>
  <workbookProtection workbookAlgorithmName="SHA-512" workbookHashValue="K7fdxiq1uCHCyCFwQX+W2LVuEEmju/fjnCKI5DC4qxVVcsBUBqbF0kwZP4Jcw4CC9Dj7OqIqjFceLRSaKdYZcg==" workbookSaltValue="4l6SBpK3npTknK1UWn66/A==" workbookSpinCount="100000" lockStructure="1"/>
  <bookViews>
    <workbookView xWindow="0" yWindow="0" windowWidth="9735" windowHeight="73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<sst xmlns="http://schemas.openxmlformats.org/spreadsheetml/2006/main" count="228" uniqueCount="113">
  <si>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</si>
  <si>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</si>
  <si>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</si>
  <si>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</si>
  <si>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</si>
  <si>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</si>
  <si>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</si>
  <si>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</si>
  <si>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</si>
  <si>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</si>
  <si>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</si>
  <si>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</si>
  <si>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</si>
  <si>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</si>
  <si>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</si>
  <si>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</si>
  <si>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</si>
  <si>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</si>
  <si>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</si>
  <si>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</si>
  <si>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</si>
  <si>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</si>
  <si>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</si>
  <si>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</si>
  <si>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</si>
  <si>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</si>
  <si>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</si>
  <si>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</si>
  <si>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</si>
  <si>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</si>
  <si>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</si>
  <si>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</si>
  <si>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</si>
  <si>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</si>
  <si>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</si>
  <si>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</si>
  <si>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</si>
  <si>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</si>
  <si>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</si>
  <si>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</si>
  <si>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</si>
  <si>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</si>
  <si>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</si>
  <si>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</si>
  <si>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</si>
  <si>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</si>
  <si>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</si>
  <si>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</si>
  <si>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</si>
  <si>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</si>
  <si>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</si>
  <si>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</si>
  <si>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</si>
  <si>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</si>
  <si>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</si>
  <si>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</si>
  <si>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</si>
  <si>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</si>
  <si>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</si>
  <si>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</si>
  <si>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</si>
  <si>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</si>
  <si>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</si>
  <si>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</si>
  <si>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</si>
  <si>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</si>
  <si>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</si>
  <si>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</si>
  <si>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</si>
  <si>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</si>
  <si>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</si>
  <si>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</si>
  <si>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</si>
  <si>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</si>
  <si>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</si>
  <si>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</si>
  <si>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</si>
  <si>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</si>
  <si>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</si>
  <si>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</si>
  <si>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</si>
  <si>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</si>
  <si>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</si>
  <si>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</si>
  <si>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</si>
  <si>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</si>
  <si>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</si>
  <si>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</si>
  <si>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</si>
  <si>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</si>
  <si>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</si>
  <si>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</si>
  <si>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</si>
  <si>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</si>
  <si>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</si>
  <si>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</si>
  <si>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</si>
  <si>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御浜町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</si>
  <si>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</si>
  <si>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</si>
  <si>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</si>
  <si>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</si>
  <si>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</si>
  <si>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</si>
  <si>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</si>
  <si>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</si>
  <si>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</si>
  <si>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</si>
  <si>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</si>
  <si>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</si>
  <si>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、経費回収率は前年度まで、増加傾向であったが、今年度は減少している。減少の要因は、汚水処理費において、施設の更新計画策定等の費用が増加したことによるものである。また、経費回収率は１００％以下であり、施設利用率も平均値以下が続いている。これらの原因として、人口減少、節水型設備の普及等により、流入汚水量が計画値より減少し、使用料収入は停滞しているためと考えられる。</t>
    <rPh sb="0" eb="3">
      <t>シュウエキテキ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4" eb="17">
      <t>ゼンネンド</t>
    </rPh>
    <rPh sb="20" eb="22">
      <t>ゾウカ</t>
    </rPh>
    <rPh sb="22" eb="24">
      <t>ケイコウ</t>
    </rPh>
    <rPh sb="30" eb="32">
      <t>コンネン</t>
    </rPh>
    <rPh sb="32" eb="33">
      <t>ド</t>
    </rPh>
    <rPh sb="34" eb="36">
      <t>ゲンショウ</t>
    </rPh>
    <rPh sb="41" eb="43">
      <t>ゲンショウ</t>
    </rPh>
    <rPh sb="44" eb="46">
      <t>ヨウイン</t>
    </rPh>
    <rPh sb="48" eb="50">
      <t>オスイ</t>
    </rPh>
    <rPh sb="50" eb="52">
      <t>ショリ</t>
    </rPh>
    <rPh sb="52" eb="53">
      <t>ヒ</t>
    </rPh>
    <rPh sb="58" eb="60">
      <t>シセツ</t>
    </rPh>
    <rPh sb="61" eb="63">
      <t>コウシン</t>
    </rPh>
    <rPh sb="63" eb="65">
      <t>ケイカク</t>
    </rPh>
    <rPh sb="65" eb="67">
      <t>サクテイ</t>
    </rPh>
    <rPh sb="67" eb="68">
      <t>トウ</t>
    </rPh>
    <rPh sb="69" eb="71">
      <t>ヒヨウ</t>
    </rPh>
    <rPh sb="72" eb="74">
      <t>ゾウカ</t>
    </rPh>
    <rPh sb="90" eb="92">
      <t>ケイヒ</t>
    </rPh>
    <rPh sb="92" eb="94">
      <t>カイシュウ</t>
    </rPh>
    <rPh sb="94" eb="95">
      <t>リツ</t>
    </rPh>
    <rPh sb="100" eb="102">
      <t>イカ</t>
    </rPh>
    <rPh sb="106" eb="108">
      <t>シセツ</t>
    </rPh>
    <rPh sb="108" eb="110">
      <t>リヨウ</t>
    </rPh>
    <rPh sb="110" eb="111">
      <t>リツ</t>
    </rPh>
    <rPh sb="112" eb="115">
      <t>ヘイキンチ</t>
    </rPh>
    <rPh sb="115" eb="117">
      <t>イカ</t>
    </rPh>
    <rPh sb="118" eb="119">
      <t>ツヅ</t>
    </rPh>
    <rPh sb="128" eb="130">
      <t>ゲンイン</t>
    </rPh>
    <rPh sb="134" eb="136">
      <t>ジンコウ</t>
    </rPh>
    <rPh sb="136" eb="138">
      <t>ゲンショウ</t>
    </rPh>
    <rPh sb="139" eb="141">
      <t>セッスイ</t>
    </rPh>
    <rPh sb="141" eb="142">
      <t>ガタ</t>
    </rPh>
    <rPh sb="142" eb="144">
      <t>セツビ</t>
    </rPh>
    <rPh sb="145" eb="147">
      <t>フキュウ</t>
    </rPh>
    <rPh sb="147" eb="148">
      <t>トウ</t>
    </rPh>
    <rPh sb="152" eb="154">
      <t>リュウニュウ</t>
    </rPh>
    <rPh sb="154" eb="156">
      <t>オスイ</t>
    </rPh>
    <rPh sb="156" eb="157">
      <t>リョウ</t>
    </rPh>
    <rPh sb="158" eb="160">
      <t>ケイカク</t>
    </rPh>
    <rPh sb="160" eb="161">
      <t>チ</t>
    </rPh>
    <rPh sb="163" eb="165">
      <t>ゲンショウ</t>
    </rPh>
    <rPh sb="167" eb="170">
      <t>シヨウリョウ</t>
    </rPh>
    <rPh sb="170" eb="172">
      <t>シュウニュウ</t>
    </rPh>
    <rPh sb="173" eb="175">
      <t>テイタイ</t>
    </rPh>
    <rPh sb="182" eb="183">
      <t>カンガ</t>
    </rPh>
    <phoneticPr fontId="4"/>
  </si>
  <si>
    <t>平成１２年の供用開始から１９年を経過しているが、管渠施設の耐用年数には達していないため、当面管渠の改善は必要なしと判断する。しかし、処理場及びマンホールポンプ場の電気、機械設備については、耐用年数に達しているものもあり、ストックマネジメント計画を策定し、計画的に施設の改築更新を実施している。</t>
    <phoneticPr fontId="4"/>
  </si>
  <si>
    <t>近年、人口減少、節水型設備の普及等により流入汚水量が減少し、使用料収入は停滞している。また処理場及びマンホールポンプ場の電気、機械設備については、耐用年数に達しているものもあり、施設の更新を行うための費用が必要である。以上より、今後より一層の経費削減、料金改正の検討が必要である。</t>
    <rPh sb="0" eb="2">
      <t>キンネン</t>
    </rPh>
    <rPh sb="33" eb="35">
      <t>シュウニュウ</t>
    </rPh>
    <rPh sb="36" eb="38">
      <t>テイタイ</t>
    </rPh>
    <rPh sb="92" eb="94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</si>
</sst>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E-4E72-93FB-29AFBA990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E-4E72-93FB-29AFBA990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38.89</c:v>
                </c:pt>
                <c:pt idx="1">
                  <c:v>37.33</c:v>
                </c:pt>
                <c:pt idx="2">
                  <c:v>36.78</c:v>
                </c:pt>
                <c:pt idx="3">
                  <c:v>36.89</c:v>
                </c:pt>
                <c:pt idx="4">
                  <c:v>36.61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4-456A-B30A-DFD1489BF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4-456A-B30A-DFD1489BF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79.09</c:v>
                </c:pt>
                <c:pt idx="1">
                  <c:v>79.95</c:v>
                </c:pt>
                <c:pt idx="2">
                  <c:v>83.86</c:v>
                </c:pt>
                <c:pt idx="3">
                  <c:v>85.6</c:v>
                </c:pt>
                <c:pt idx="4">
                  <c:v>87.9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B-45F1-8AA4-DF4F3706F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B-45F1-8AA4-DF4F3706F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98.19</c:v>
                </c:pt>
                <c:pt idx="1">
                  <c:v>93.44</c:v>
                </c:pt>
                <c:pt idx="2">
                  <c:v>97.02</c:v>
                </c:pt>
                <c:pt idx="3">
                  <c:v>113.06</c:v>
                </c:pt>
                <c:pt idx="4">
                  <c:v>94.77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636-B0DD-C1C51C158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2-4636-B0DD-C1C51C158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2-496A-8079-DC106E05E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2-496A-8079-DC106E05E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C-4AEF-8E1A-45F0EBF33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C-4AEF-8E1A-45F0EBF33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9-4CBE-A6F6-6778B1FC3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9-4CBE-A6F6-6778B1FC3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3-45A9-A6FF-050C0E7EF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3-45A9-A6FF-050C0E7EF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134.66</c:v>
                </c:pt>
                <c:pt idx="1">
                  <c:v>105.79</c:v>
                </c:pt>
                <c:pt idx="2">
                  <c:v>52.82</c:v>
                </c:pt>
                <c:pt idx="3">
                  <c:v>15.9</c:v>
                </c:pt>
                <c:pt idx="4">
                  <c:v>102.24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C-4F66-99A3-624DB23D2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C-4F66-99A3-624DB23D2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92.54</c:v>
                </c:pt>
                <c:pt idx="1">
                  <c:v>74.19</c:v>
                </c:pt>
                <c:pt idx="2">
                  <c:v>89.24</c:v>
                </c:pt>
                <c:pt idx="3">
                  <c:v>92.98</c:v>
                </c:pt>
                <c:pt idx="4">
                  <c:v>61.67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8-4107-9FD2-8DC5BBE31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8-4107-9FD2-8DC5BBE31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176.48</c:v>
                </c:pt>
                <c:pt idx="1">
                  <c:v>221.25</c:v>
                </c:pt>
                <c:pt idx="2">
                  <c:v>184.38</c:v>
                </c:pt>
                <c:pt idx="3">
                  <c:v>176.5</c:v>
                </c:pt>
                <c:pt idx="4">
                  <c:v>268.24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D-40C2-B60E-E2B3B2658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D-40C2-B60E-E2B3B2658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3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三重県　御浜町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8684</v>
      </c>
      <c r="AM8" s="68"/>
      <c r="AN8" s="68"/>
      <c r="AO8" s="68"/>
      <c r="AP8" s="68"/>
      <c r="AQ8" s="68"/>
      <c r="AR8" s="68"/>
      <c r="AS8" s="68"/>
      <c r="AT8" s="67">
        <f>データ!T6</f>
        <v>88.13</v>
      </c>
      <c r="AU8" s="67"/>
      <c r="AV8" s="67"/>
      <c r="AW8" s="67"/>
      <c r="AX8" s="67"/>
      <c r="AY8" s="67"/>
      <c r="AZ8" s="67"/>
      <c r="BA8" s="67"/>
      <c r="BB8" s="67">
        <f>データ!U6</f>
        <v>98.54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26.65</v>
      </c>
      <c r="Q10" s="67"/>
      <c r="R10" s="67"/>
      <c r="S10" s="67"/>
      <c r="T10" s="67"/>
      <c r="U10" s="67"/>
      <c r="V10" s="67"/>
      <c r="W10" s="67">
        <f>データ!Q6</f>
        <v>112.47</v>
      </c>
      <c r="X10" s="67"/>
      <c r="Y10" s="67"/>
      <c r="Z10" s="67"/>
      <c r="AA10" s="67"/>
      <c r="AB10" s="67"/>
      <c r="AC10" s="67"/>
      <c r="AD10" s="68">
        <f>データ!R6</f>
        <v>2910</v>
      </c>
      <c r="AE10" s="68"/>
      <c r="AF10" s="68"/>
      <c r="AG10" s="68"/>
      <c r="AH10" s="68"/>
      <c r="AI10" s="68"/>
      <c r="AJ10" s="68"/>
      <c r="AK10" s="2"/>
      <c r="AL10" s="68">
        <f>データ!V6</f>
        <v>2289</v>
      </c>
      <c r="AM10" s="68"/>
      <c r="AN10" s="68"/>
      <c r="AO10" s="68"/>
      <c r="AP10" s="68"/>
      <c r="AQ10" s="68"/>
      <c r="AR10" s="68"/>
      <c r="AS10" s="68"/>
      <c r="AT10" s="67">
        <f>データ!W6</f>
        <v>0.79</v>
      </c>
      <c r="AU10" s="67"/>
      <c r="AV10" s="67"/>
      <c r="AW10" s="67"/>
      <c r="AX10" s="67"/>
      <c r="AY10" s="67"/>
      <c r="AZ10" s="67"/>
      <c r="BA10" s="67"/>
      <c r="BB10" s="67">
        <f>データ!X6</f>
        <v>2897.47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44</v>
      </c>
      <c r="O86" s="26" t="str">
        <f>データ!EO6</f>
        <v>【0.12】</v>
      </c>
    </row>
  </sheetData>
  <sheetProtection algorithmName="SHA-512" hashValue="OtQR7ogj48myp15Mf8rVJTgbd94KBSmFT31DQBSDWz7JpoUTVSwOzLdPG+8sQ8IB0oIGjgHpu1ezLEmSq4b80A==" saltValue="/OX+RMcvU6q0PCsF1hbyp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245615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三重県　御浜町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26.65</v>
      </c>
      <c r="Q6" s="34">
        <f t="shared" si="3"/>
        <v>112.47</v>
      </c>
      <c r="R6" s="34">
        <f t="shared" si="3"/>
        <v>2910</v>
      </c>
      <c r="S6" s="34">
        <f t="shared" si="3"/>
        <v>8684</v>
      </c>
      <c r="T6" s="34">
        <f t="shared" si="3"/>
        <v>88.13</v>
      </c>
      <c r="U6" s="34">
        <f t="shared" si="3"/>
        <v>98.54</v>
      </c>
      <c r="V6" s="34">
        <f t="shared" si="3"/>
        <v>2289</v>
      </c>
      <c r="W6" s="34">
        <f t="shared" si="3"/>
        <v>0.79</v>
      </c>
      <c r="X6" s="34">
        <f t="shared" si="3"/>
        <v>2897.47</v>
      </c>
      <c r="Y6" s="35">
        <f>IF(Y7="",NA(),Y7)</f>
        <v>98.19</v>
      </c>
      <c r="Z6" s="35">
        <f t="shared" ref="Z6:AH6" si="4">IF(Z7="",NA(),Z7)</f>
        <v>93.44</v>
      </c>
      <c r="AA6" s="35">
        <f t="shared" si="4"/>
        <v>97.02</v>
      </c>
      <c r="AB6" s="35">
        <f t="shared" si="4"/>
        <v>113.06</v>
      </c>
      <c r="AC6" s="35">
        <f t="shared" si="4"/>
        <v>94.77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134.66</v>
      </c>
      <c r="BG6" s="35">
        <f t="shared" ref="BG6:BO6" si="7">IF(BG7="",NA(),BG7)</f>
        <v>105.79</v>
      </c>
      <c r="BH6" s="35">
        <f t="shared" si="7"/>
        <v>52.82</v>
      </c>
      <c r="BI6" s="35">
        <f t="shared" si="7"/>
        <v>15.9</v>
      </c>
      <c r="BJ6" s="35">
        <f t="shared" si="7"/>
        <v>102.24</v>
      </c>
      <c r="BK6" s="35">
        <f t="shared" si="7"/>
        <v>1671.86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92.54</v>
      </c>
      <c r="BR6" s="35">
        <f t="shared" ref="BR6:BZ6" si="8">IF(BR7="",NA(),BR7)</f>
        <v>74.19</v>
      </c>
      <c r="BS6" s="35">
        <f t="shared" si="8"/>
        <v>89.24</v>
      </c>
      <c r="BT6" s="35">
        <f t="shared" si="8"/>
        <v>92.98</v>
      </c>
      <c r="BU6" s="35">
        <f t="shared" si="8"/>
        <v>61.67</v>
      </c>
      <c r="BV6" s="35">
        <f t="shared" si="8"/>
        <v>50.54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176.48</v>
      </c>
      <c r="CC6" s="35">
        <f t="shared" ref="CC6:CK6" si="9">IF(CC7="",NA(),CC7)</f>
        <v>221.25</v>
      </c>
      <c r="CD6" s="35">
        <f t="shared" si="9"/>
        <v>184.38</v>
      </c>
      <c r="CE6" s="35">
        <f t="shared" si="9"/>
        <v>176.5</v>
      </c>
      <c r="CF6" s="35">
        <f t="shared" si="9"/>
        <v>268.24</v>
      </c>
      <c r="CG6" s="35">
        <f t="shared" si="9"/>
        <v>320.36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38.89</v>
      </c>
      <c r="CN6" s="35">
        <f t="shared" ref="CN6:CV6" si="10">IF(CN7="",NA(),CN7)</f>
        <v>37.33</v>
      </c>
      <c r="CO6" s="35">
        <f t="shared" si="10"/>
        <v>36.78</v>
      </c>
      <c r="CP6" s="35">
        <f t="shared" si="10"/>
        <v>36.89</v>
      </c>
      <c r="CQ6" s="35">
        <f t="shared" si="10"/>
        <v>36.61</v>
      </c>
      <c r="CR6" s="35">
        <f t="shared" si="10"/>
        <v>34.74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79.09</v>
      </c>
      <c r="CY6" s="35">
        <f t="shared" ref="CY6:DG6" si="11">IF(CY7="",NA(),CY7)</f>
        <v>79.95</v>
      </c>
      <c r="CZ6" s="35">
        <f t="shared" si="11"/>
        <v>83.86</v>
      </c>
      <c r="DA6" s="35">
        <f t="shared" si="11"/>
        <v>85.6</v>
      </c>
      <c r="DB6" s="35">
        <f t="shared" si="11"/>
        <v>87.9</v>
      </c>
      <c r="DC6" s="35">
        <f t="shared" si="11"/>
        <v>70.14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245615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26.65</v>
      </c>
      <c r="Q7" s="38">
        <v>112.47</v>
      </c>
      <c r="R7" s="38">
        <v>2910</v>
      </c>
      <c r="S7" s="38">
        <v>8684</v>
      </c>
      <c r="T7" s="38">
        <v>88.13</v>
      </c>
      <c r="U7" s="38">
        <v>98.54</v>
      </c>
      <c r="V7" s="38">
        <v>2289</v>
      </c>
      <c r="W7" s="38">
        <v>0.79</v>
      </c>
      <c r="X7" s="38">
        <v>2897.47</v>
      </c>
      <c r="Y7" s="38">
        <v>98.19</v>
      </c>
      <c r="Z7" s="38">
        <v>93.44</v>
      </c>
      <c r="AA7" s="38">
        <v>97.02</v>
      </c>
      <c r="AB7" s="38">
        <v>113.06</v>
      </c>
      <c r="AC7" s="38">
        <v>94.77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134.66</v>
      </c>
      <c r="BG7" s="38">
        <v>105.79</v>
      </c>
      <c r="BH7" s="38">
        <v>52.82</v>
      </c>
      <c r="BI7" s="38">
        <v>15.9</v>
      </c>
      <c r="BJ7" s="38">
        <v>102.24</v>
      </c>
      <c r="BK7" s="38">
        <v>1671.86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92.54</v>
      </c>
      <c r="BR7" s="38">
        <v>74.19</v>
      </c>
      <c r="BS7" s="38">
        <v>89.24</v>
      </c>
      <c r="BT7" s="38">
        <v>92.98</v>
      </c>
      <c r="BU7" s="38">
        <v>61.67</v>
      </c>
      <c r="BV7" s="38">
        <v>50.54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176.48</v>
      </c>
      <c r="CC7" s="38">
        <v>221.25</v>
      </c>
      <c r="CD7" s="38">
        <v>184.38</v>
      </c>
      <c r="CE7" s="38">
        <v>176.5</v>
      </c>
      <c r="CF7" s="38">
        <v>268.24</v>
      </c>
      <c r="CG7" s="38">
        <v>320.36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38.89</v>
      </c>
      <c r="CN7" s="38">
        <v>37.33</v>
      </c>
      <c r="CO7" s="38">
        <v>36.78</v>
      </c>
      <c r="CP7" s="38">
        <v>36.89</v>
      </c>
      <c r="CQ7" s="38">
        <v>36.61</v>
      </c>
      <c r="CR7" s="38">
        <v>34.74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79.09</v>
      </c>
      <c r="CY7" s="38">
        <v>79.95</v>
      </c>
      <c r="CZ7" s="38">
        <v>83.86</v>
      </c>
      <c r="DA7" s="38">
        <v>85.6</v>
      </c>
      <c r="DB7" s="38">
        <v>87.9</v>
      </c>
      <c r="DC7" s="38">
        <v>70.14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　栄二</cp:lastModifiedBy>
  <cp:lastPrinted>2020-02-06T01:28:02Z</cp:lastPrinted>
  <dcterms:created xsi:type="dcterms:W3CDTF">2019-12-05T05:13:01Z</dcterms:created>
  <dcterms:modified xsi:type="dcterms:W3CDTF">2020-02-06T02:01:11Z</dcterms:modified>
  <cp:category/>
</cp:coreProperties>
</file>