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t-morii\Desktop\2019\【H30年度決算】経営比較分析について\【経営比較分析表】2018_244724_47_1718\提出用\"/>
    </mc:Choice>
  </mc:AlternateContent>
  <xr:revisionPtr revIDLastSave="0" documentId="13_ncr:1_{9AB91D43-C06D-4430-BB48-DEBDBFC313A5}" xr6:coauthVersionLast="36" xr6:coauthVersionMax="36" xr10:uidLastSave="{00000000-0000-0000-0000-000000000000}"/>
  <workbookProtection workbookAlgorithmName="SHA-512" workbookHashValue="/NIKWzatZv9gID1xUg8sTd/ZNj+TvvQKlOWh8gct/yCP1yprAN57+sKKhuHZKAtGfvhaVwQN0TAwg8SSdsBq8g==" workbookSaltValue="xkYQJwsvpzQrJirPKHyRv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O6" i="5"/>
  <c r="N6" i="5"/>
  <c r="B10" i="4" s="1"/>
  <c r="M6" i="5"/>
  <c r="AD8" i="4" s="1"/>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AL10" i="4"/>
  <c r="P10" i="4"/>
  <c r="I10" i="4"/>
  <c r="AT8" i="4"/>
  <c r="B6"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<sst xmlns="http://schemas.openxmlformats.org/spreadsheetml/2006/main" count="229" uniqueCount="114">
  <si>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</si>
  <si>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</si>
  <si>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</si>
  <si>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</si>
  <si>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</si>
  <si>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</si>
  <si>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</si>
  <si>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</si>
  <si>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</si>
  <si>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</si>
  <si>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</si>
  <si>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</si>
  <si>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</si>
  <si>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</si>
  <si>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</si>
  <si>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</si>
  <si>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</si>
  <si>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</si>
  <si>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</si>
  <si>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</si>
  <si>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</si>
  <si>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</si>
  <si>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</si>
  <si>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</si>
  <si>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</si>
  <si>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</si>
  <si>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</si>
  <si>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</si>
  <si>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</si>
  <si>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</si>
  <si>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</si>
  <si>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</si>
  <si>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</si>
  <si>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</si>
  <si>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</si>
  <si>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</si>
  <si>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</si>
  <si>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</si>
  <si>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</si>
  <si>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</si>
  <si>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</si>
  <si>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</si>
  <si>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</si>
  <si>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</si>
  <si>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</si>
  <si>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</si>
  <si>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</si>
  <si>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</si>
  <si>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</si>
  <si>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</si>
  <si>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</si>
  <si>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</si>
  <si>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</si>
  <si>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</si>
  <si>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</si>
  <si>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</si>
  <si>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</si>
  <si>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</si>
  <si>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</si>
  <si>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</si>
  <si>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</si>
  <si>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</si>
  <si>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</si>
  <si>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</si>
  <si>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</si>
  <si>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</si>
  <si>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</si>
  <si>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</si>
  <si>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</si>
  <si>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</si>
  <si>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</si>
  <si>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</si>
  <si>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</si>
  <si>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</si>
  <si>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</si>
  <si>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</si>
  <si>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</si>
  <si>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</si>
  <si>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</si>
  <si>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</si>
  <si>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</si>
  <si>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</si>
  <si>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</si>
  <si>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</si>
  <si>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</si>
  <si>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</si>
  <si>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</si>
  <si>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</si>
  <si>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</si>
  <si>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</si>
  <si>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</si>
  <si>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</si>
  <si>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</si>
  <si>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</si>
  <si>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</si>
  <si>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</si>
  <si>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</si>
  <si>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</si>
  <si>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</si>
  <si>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</si>
  <si>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</si>
  <si>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</si>
  <si>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</si>
  <si>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</si>
  <si>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</si>
  <si>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</si>
  <si>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</si>
  <si>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</si>
  <si>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</si>
  <si>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</si>
  <si>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</si>
  <si>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一部、処理施設の老朽化が進んでいることから、今後は維持修繕に費用がかかると予測されるため、経費回収率等の減少が予測される。</t>
    <rPh sb="0" eb="2">
      <t>イチブ</t>
    </rPh>
    <rPh sb="3" eb="5">
      <t>ショリ</t>
    </rPh>
    <rPh sb="5" eb="7">
      <t>シセツ</t>
    </rPh>
    <rPh sb="8" eb="11">
      <t>ロウキュウカ</t>
    </rPh>
    <rPh sb="12" eb="13">
      <t>スス</t>
    </rPh>
    <rPh sb="22" eb="24">
      <t>コンゴ</t>
    </rPh>
    <rPh sb="25" eb="27">
      <t>イジ</t>
    </rPh>
    <rPh sb="27" eb="29">
      <t>シュウゼン</t>
    </rPh>
    <rPh sb="30" eb="32">
      <t>ヒヨウ</t>
    </rPh>
    <rPh sb="37" eb="39">
      <t>ヨソク</t>
    </rPh>
    <rPh sb="45" eb="47">
      <t>ケイヒ</t>
    </rPh>
    <rPh sb="47" eb="49">
      <t>カイシュウ</t>
    </rPh>
    <rPh sb="49" eb="50">
      <t>リツ</t>
    </rPh>
    <rPh sb="50" eb="51">
      <t>トウ</t>
    </rPh>
    <rPh sb="52" eb="54">
      <t>ゲンショウ</t>
    </rPh>
    <rPh sb="55" eb="57">
      <t>ヨソク</t>
    </rPh>
    <phoneticPr fontId="4"/>
  </si>
  <si>
    <t>H29年度で漁集における管路の布設工事は完了したが、初期に布設された地区は発生ガス等による損傷等で施設及び管路に影響があり長寿命化計画を立てて修繕を行う。</t>
    <rPh sb="3" eb="5">
      <t>ネンド</t>
    </rPh>
    <rPh sb="6" eb="7">
      <t>ギョ</t>
    </rPh>
    <rPh sb="7" eb="8">
      <t>シュウ</t>
    </rPh>
    <rPh sb="12" eb="14">
      <t>カンロ</t>
    </rPh>
    <rPh sb="15" eb="17">
      <t>フセツ</t>
    </rPh>
    <rPh sb="17" eb="19">
      <t>コウジ</t>
    </rPh>
    <rPh sb="20" eb="22">
      <t>カンリョウ</t>
    </rPh>
    <rPh sb="26" eb="28">
      <t>ショキ</t>
    </rPh>
    <rPh sb="29" eb="31">
      <t>フセツ</t>
    </rPh>
    <rPh sb="34" eb="36">
      <t>チク</t>
    </rPh>
    <rPh sb="37" eb="39">
      <t>ハッセイ</t>
    </rPh>
    <rPh sb="41" eb="42">
      <t>トウ</t>
    </rPh>
    <rPh sb="45" eb="47">
      <t>ソンショウ</t>
    </rPh>
    <rPh sb="47" eb="48">
      <t>トウ</t>
    </rPh>
    <rPh sb="49" eb="51">
      <t>シセツ</t>
    </rPh>
    <rPh sb="51" eb="52">
      <t>オヨ</t>
    </rPh>
    <rPh sb="53" eb="55">
      <t>カンロ</t>
    </rPh>
    <rPh sb="56" eb="58">
      <t>エイキョウ</t>
    </rPh>
    <rPh sb="61" eb="65">
      <t>チョウジュミョウカ</t>
    </rPh>
    <rPh sb="65" eb="67">
      <t>ケイカク</t>
    </rPh>
    <rPh sb="68" eb="69">
      <t>タ</t>
    </rPh>
    <rPh sb="71" eb="73">
      <t>シュウゼン</t>
    </rPh>
    <rPh sb="74" eb="75">
      <t>オコナ</t>
    </rPh>
    <phoneticPr fontId="4"/>
  </si>
  <si>
    <t>水洗化率は類似団体平均値を上回っているが、施設利用率はH28からH30にかけてやや下がっているので、より一層の水洗化率及び施設利用率の向上を図るため、加入促進が必要となる。
また、収益的収支比率及び経費回収率がH29からH30にかけて大きく下がっている事から料金収入による経営が賄えておらず一般会計からの繰入れにより運営している事から将来的には料金改定も視野に入れ検討する事が必要と思われる。</t>
    <rPh sb="0" eb="3">
      <t>スイセンカ</t>
    </rPh>
    <rPh sb="3" eb="4">
      <t>リツ</t>
    </rPh>
    <rPh sb="5" eb="7">
      <t>ルイジ</t>
    </rPh>
    <rPh sb="7" eb="9">
      <t>ダンタイ</t>
    </rPh>
    <rPh sb="9" eb="12">
      <t>ヘイキンチ</t>
    </rPh>
    <rPh sb="13" eb="15">
      <t>ウワマワ</t>
    </rPh>
    <rPh sb="21" eb="23">
      <t>シセツ</t>
    </rPh>
    <rPh sb="23" eb="26">
      <t>リヨウリツ</t>
    </rPh>
    <rPh sb="41" eb="42">
      <t>サ</t>
    </rPh>
    <rPh sb="52" eb="54">
      <t>イッソウ</t>
    </rPh>
    <rPh sb="55" eb="58">
      <t>スイセンカ</t>
    </rPh>
    <rPh sb="58" eb="59">
      <t>リツ</t>
    </rPh>
    <rPh sb="59" eb="60">
      <t>オヨ</t>
    </rPh>
    <rPh sb="61" eb="63">
      <t>シセツ</t>
    </rPh>
    <rPh sb="63" eb="66">
      <t>リヨウリツ</t>
    </rPh>
    <rPh sb="67" eb="69">
      <t>コウジョウ</t>
    </rPh>
    <rPh sb="70" eb="71">
      <t>ハカ</t>
    </rPh>
    <rPh sb="75" eb="77">
      <t>カニュウ</t>
    </rPh>
    <rPh sb="77" eb="79">
      <t>ソクシン</t>
    </rPh>
    <rPh sb="80" eb="82">
      <t>ヒツヨウ</t>
    </rPh>
    <rPh sb="90" eb="93">
      <t>シュウエキテキ</t>
    </rPh>
    <rPh sb="93" eb="95">
      <t>シュウシ</t>
    </rPh>
    <rPh sb="95" eb="97">
      <t>ヒリツ</t>
    </rPh>
    <rPh sb="97" eb="98">
      <t>オヨ</t>
    </rPh>
    <rPh sb="99" eb="101">
      <t>ケイヒ</t>
    </rPh>
    <rPh sb="101" eb="103">
      <t>カイシュウ</t>
    </rPh>
    <rPh sb="103" eb="104">
      <t>リツ</t>
    </rPh>
    <rPh sb="117" eb="118">
      <t>オオ</t>
    </rPh>
    <rPh sb="120" eb="121">
      <t>サ</t>
    </rPh>
    <rPh sb="126" eb="127">
      <t>コト</t>
    </rPh>
    <rPh sb="129" eb="131">
      <t>リョウキン</t>
    </rPh>
    <rPh sb="131" eb="133">
      <t>シュウニュウ</t>
    </rPh>
    <rPh sb="136" eb="138">
      <t>ケイエイ</t>
    </rPh>
    <rPh sb="139" eb="140">
      <t>マカナ</t>
    </rPh>
    <rPh sb="145" eb="147">
      <t>イッパン</t>
    </rPh>
    <rPh sb="147" eb="149">
      <t>カイケイ</t>
    </rPh>
    <rPh sb="152" eb="154">
      <t>クリイレ</t>
    </rPh>
    <rPh sb="158" eb="160">
      <t>ウンエイ</t>
    </rPh>
    <rPh sb="164" eb="165">
      <t>コト</t>
    </rPh>
    <rPh sb="167" eb="170">
      <t>ショウライテキ</t>
    </rPh>
    <rPh sb="172" eb="174">
      <t>リョウキン</t>
    </rPh>
    <rPh sb="174" eb="176">
      <t>カイテイ</t>
    </rPh>
    <rPh sb="177" eb="179">
      <t>シヤ</t>
    </rPh>
    <rPh sb="180" eb="181">
      <t>イ</t>
    </rPh>
    <rPh sb="182" eb="184">
      <t>ケントウ</t>
    </rPh>
    <rPh sb="186" eb="187">
      <t>コト</t>
    </rPh>
    <rPh sb="188" eb="190">
      <t>ヒツヨウ</t>
    </rPh>
    <rPh sb="191" eb="192">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</si>
</sst>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2.2200000000000002</c:v>
                </c:pt>
                <c:pt idx="4">
                  <c:v>0</c:v>
                </c:pt>
              </c:numCache>
            </c:numRef>
          </c:val>
          <c:extLst>
            <c:ext xmlns:c16="http://schemas.microsoft.com/office/drawing/2014/chart" uri="{C3380CC4-5D6E-409C-BE32-E72D297353CC}">
              <c16:uniqueId val="{00000000-A54D-47C7-8B7F-C4204E1EE6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A54D-47C7-8B7F-C4204E1EE6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27.39</c:v>
                </c:pt>
                <c:pt idx="2">
                  <c:v>29.94</c:v>
                </c:pt>
                <c:pt idx="3">
                  <c:v>29.81</c:v>
                </c:pt>
                <c:pt idx="4">
                  <c:v>29.67</c:v>
                </c:pt>
              </c:numCache>
            </c:numRef>
          </c:val>
          <c:extLst>
            <c:ext xmlns:c16="http://schemas.microsoft.com/office/drawing/2014/chart" uri="{C3380CC4-5D6E-409C-BE32-E72D297353CC}">
              <c16:uniqueId val="{00000000-F4D3-40C5-ABF1-9953B182CD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F4D3-40C5-ABF1-9953B182CD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87.42</c:v>
                </c:pt>
                <c:pt idx="1">
                  <c:v>89.89</c:v>
                </c:pt>
                <c:pt idx="2">
                  <c:v>88.62</c:v>
                </c:pt>
                <c:pt idx="3">
                  <c:v>89.77</c:v>
                </c:pt>
                <c:pt idx="4">
                  <c:v>93.29</c:v>
                </c:pt>
              </c:numCache>
            </c:numRef>
          </c:val>
          <c:extLst>
            <c:ext xmlns:c16="http://schemas.microsoft.com/office/drawing/2014/chart" uri="{C3380CC4-5D6E-409C-BE32-E72D297353CC}">
              <c16:uniqueId val="{00000000-5A8B-40F1-AF92-87650D9206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5A8B-40F1-AF92-87650D9206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73.180000000000007</c:v>
                </c:pt>
                <c:pt idx="1">
                  <c:v>79.47</c:v>
                </c:pt>
                <c:pt idx="2">
                  <c:v>81.17</c:v>
                </c:pt>
                <c:pt idx="3">
                  <c:v>159.19</c:v>
                </c:pt>
                <c:pt idx="4">
                  <c:v>74.37</c:v>
                </c:pt>
              </c:numCache>
            </c:numRef>
          </c:val>
          <c:extLst>
            <c:ext xmlns:c16="http://schemas.microsoft.com/office/drawing/2014/chart" uri="{C3380CC4-5D6E-409C-BE32-E72D297353CC}">
              <c16:uniqueId val="{00000000-9417-4F42-83C6-F10A6849E3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17-4F42-83C6-F10A6849E3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A9-4113-AD0A-4A034B203C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9-4113-AD0A-4A034B203C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1C-4B55-9AD7-94023A4F60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1C-4B55-9AD7-94023A4F60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DF-4B68-BF08-550D3A4EAA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DF-4B68-BF08-550D3A4EAA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9-4BBC-B951-A49262BCA5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9-4BBC-B951-A49262BCA5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950.49</c:v>
                </c:pt>
                <c:pt idx="1">
                  <c:v>921.22</c:v>
                </c:pt>
                <c:pt idx="2">
                  <c:v>885.67</c:v>
                </c:pt>
                <c:pt idx="3">
                  <c:v>855.67</c:v>
                </c:pt>
                <c:pt idx="4">
                  <c:v>789.14</c:v>
                </c:pt>
              </c:numCache>
            </c:numRef>
          </c:val>
          <c:extLst>
            <c:ext xmlns:c16="http://schemas.microsoft.com/office/drawing/2014/chart" uri="{C3380CC4-5D6E-409C-BE32-E72D297353CC}">
              <c16:uniqueId val="{00000000-A7E7-4341-BEFF-6FD12B8424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A7E7-4341-BEFF-6FD12B8424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44.84</c:v>
                </c:pt>
                <c:pt idx="1">
                  <c:v>51</c:v>
                </c:pt>
                <c:pt idx="2">
                  <c:v>46.78</c:v>
                </c:pt>
                <c:pt idx="3">
                  <c:v>50.06</c:v>
                </c:pt>
                <c:pt idx="4">
                  <c:v>44.91</c:v>
                </c:pt>
              </c:numCache>
            </c:numRef>
          </c:val>
          <c:extLst>
            <c:ext xmlns:c16="http://schemas.microsoft.com/office/drawing/2014/chart" uri="{C3380CC4-5D6E-409C-BE32-E72D297353CC}">
              <c16:uniqueId val="{00000000-86EA-4C24-80C0-EB0830DA72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86EA-4C24-80C0-EB0830DA72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398.25</c:v>
                </c:pt>
                <c:pt idx="1">
                  <c:v>352.93</c:v>
                </c:pt>
                <c:pt idx="2">
                  <c:v>387.89</c:v>
                </c:pt>
                <c:pt idx="3">
                  <c:v>363.16</c:v>
                </c:pt>
                <c:pt idx="4">
                  <c:v>413</c:v>
                </c:pt>
              </c:numCache>
            </c:numRef>
          </c:val>
          <c:extLst>
            <c:ext xmlns:c16="http://schemas.microsoft.com/office/drawing/2014/chart" uri="{C3380CC4-5D6E-409C-BE32-E72D297353CC}">
              <c16:uniqueId val="{00000000-1003-436F-B84F-9148AA6624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1003-436F-B84F-9148AA6624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南伊勢町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12811</v>
      </c>
      <c r="AM8" s="68"/>
      <c r="AN8" s="68"/>
      <c r="AO8" s="68"/>
      <c r="AP8" s="68"/>
      <c r="AQ8" s="68"/>
      <c r="AR8" s="68"/>
      <c r="AS8" s="68"/>
      <c r="AT8" s="67">
        <f>データ!T6</f>
        <v>241.89</v>
      </c>
      <c r="AU8" s="67"/>
      <c r="AV8" s="67"/>
      <c r="AW8" s="67"/>
      <c r="AX8" s="67"/>
      <c r="AY8" s="67"/>
      <c r="AZ8" s="67"/>
      <c r="BA8" s="67"/>
      <c r="BB8" s="67">
        <f>データ!U6</f>
        <v>52.96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34.5</v>
      </c>
      <c r="Q10" s="67"/>
      <c r="R10" s="67"/>
      <c r="S10" s="67"/>
      <c r="T10" s="67"/>
      <c r="U10" s="67"/>
      <c r="V10" s="67"/>
      <c r="W10" s="67">
        <f>データ!Q6</f>
        <v>98</v>
      </c>
      <c r="X10" s="67"/>
      <c r="Y10" s="67"/>
      <c r="Z10" s="67"/>
      <c r="AA10" s="67"/>
      <c r="AB10" s="67"/>
      <c r="AC10" s="67"/>
      <c r="AD10" s="68">
        <f>データ!R6</f>
        <v>3348</v>
      </c>
      <c r="AE10" s="68"/>
      <c r="AF10" s="68"/>
      <c r="AG10" s="68"/>
      <c r="AH10" s="68"/>
      <c r="AI10" s="68"/>
      <c r="AJ10" s="68"/>
      <c r="AK10" s="2"/>
      <c r="AL10" s="68">
        <f>データ!V6</f>
        <v>4365</v>
      </c>
      <c r="AM10" s="68"/>
      <c r="AN10" s="68"/>
      <c r="AO10" s="68"/>
      <c r="AP10" s="68"/>
      <c r="AQ10" s="68"/>
      <c r="AR10" s="68"/>
      <c r="AS10" s="68"/>
      <c r="AT10" s="67">
        <f>データ!W6</f>
        <v>1.88</v>
      </c>
      <c r="AU10" s="67"/>
      <c r="AV10" s="67"/>
      <c r="AW10" s="67"/>
      <c r="AX10" s="67"/>
      <c r="AY10" s="67"/>
      <c r="AZ10" s="67"/>
      <c r="BA10" s="67"/>
      <c r="BB10" s="67">
        <f>データ!X6</f>
        <v>2321.81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lgAJOkjqfuDyB+GlGI6Cv3dd3eZM+6GfGJb6KIpJbiJkwaCgB1QYP9IHesLfhg197/CNB6O72dUlf2p5Hdbw1w==" saltValue="tPZ6C6K9x3zhKtuWTwXj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244724</v>
      </c>
      <c r="D6" s="33">
        <f t="shared" si="3"/>
        <v>47</v>
      </c>
      <c r="E6" s="33">
        <f t="shared" si="3"/>
        <v>17</v>
      </c>
      <c r="F6" s="33">
        <f t="shared" si="3"/>
        <v>6</v>
      </c>
      <c r="G6" s="33">
        <f t="shared" si="3"/>
        <v>0</v>
      </c>
      <c r="H6" s="33" t="str">
        <f t="shared" si="3"/>
        <v>三重県　南伊勢町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34.5</v>
      </c>
      <c r="Q6" s="34">
        <f t="shared" si="3"/>
        <v>98</v>
      </c>
      <c r="R6" s="34">
        <f t="shared" si="3"/>
        <v>3348</v>
      </c>
      <c r="S6" s="34">
        <f t="shared" si="3"/>
        <v>12811</v>
      </c>
      <c r="T6" s="34">
        <f t="shared" si="3"/>
        <v>241.89</v>
      </c>
      <c r="U6" s="34">
        <f t="shared" si="3"/>
        <v>52.96</v>
      </c>
      <c r="V6" s="34">
        <f t="shared" si="3"/>
        <v>4365</v>
      </c>
      <c r="W6" s="34">
        <f t="shared" si="3"/>
        <v>1.88</v>
      </c>
      <c r="X6" s="34">
        <f t="shared" si="3"/>
        <v>2321.81</v>
      </c>
      <c r="Y6" s="35">
        <f>IF(Y7="",NA(),Y7)</f>
        <v>73.180000000000007</v>
      </c>
      <c r="Z6" s="35">
        <f t="shared" ref="Z6:AH6" si="4">IF(Z7="",NA(),Z7)</f>
        <v>79.47</v>
      </c>
      <c r="AA6" s="35">
        <f t="shared" si="4"/>
        <v>81.17</v>
      </c>
      <c r="AB6" s="35">
        <f t="shared" si="4"/>
        <v>159.19</v>
      </c>
      <c r="AC6" s="35">
        <f t="shared" si="4"/>
        <v>74.37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950.49</v>
      </c>
      <c r="BG6" s="35">
        <f t="shared" ref="BG6:BO6" si="7">IF(BG7="",NA(),BG7)</f>
        <v>921.22</v>
      </c>
      <c r="BH6" s="35">
        <f t="shared" si="7"/>
        <v>885.67</v>
      </c>
      <c r="BI6" s="35">
        <f t="shared" si="7"/>
        <v>855.67</v>
      </c>
      <c r="BJ6" s="35">
        <f t="shared" si="7"/>
        <v>789.14</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44.84</v>
      </c>
      <c r="BR6" s="35">
        <f t="shared" ref="BR6:BZ6" si="8">IF(BR7="",NA(),BR7)</f>
        <v>51</v>
      </c>
      <c r="BS6" s="35">
        <f t="shared" si="8"/>
        <v>46.78</v>
      </c>
      <c r="BT6" s="35">
        <f t="shared" si="8"/>
        <v>50.06</v>
      </c>
      <c r="BU6" s="35">
        <f t="shared" si="8"/>
        <v>44.91</v>
      </c>
      <c r="BV6" s="35">
        <f t="shared" si="8"/>
        <v>43.66</v>
      </c>
      <c r="BW6" s="35">
        <f t="shared" si="8"/>
        <v>43.13</v>
      </c>
      <c r="BX6" s="35">
        <f t="shared" si="8"/>
        <v>46.26</v>
      </c>
      <c r="BY6" s="35">
        <f t="shared" si="8"/>
        <v>45.81</v>
      </c>
      <c r="BZ6" s="35">
        <f t="shared" si="8"/>
        <v>43.43</v>
      </c>
      <c r="CA6" s="34" t="str">
        <f>IF(CA7="","",IF(CA7="-","【-】","【"&amp;SUBSTITUTE(TEXT(CA7,"#,##0.00"),"-","△")&amp;"】"))</f>
        <v>【45.14】</v>
      </c>
      <c r="CB6" s="35">
        <f>IF(CB7="",NA(),CB7)</f>
        <v>398.25</v>
      </c>
      <c r="CC6" s="35">
        <f t="shared" ref="CC6:CK6" si="9">IF(CC7="",NA(),CC7)</f>
        <v>352.93</v>
      </c>
      <c r="CD6" s="35">
        <f t="shared" si="9"/>
        <v>387.89</v>
      </c>
      <c r="CE6" s="35">
        <f t="shared" si="9"/>
        <v>363.16</v>
      </c>
      <c r="CF6" s="35">
        <f t="shared" si="9"/>
        <v>413</v>
      </c>
      <c r="CG6" s="35">
        <f t="shared" si="9"/>
        <v>382.09</v>
      </c>
      <c r="CH6" s="35">
        <f t="shared" si="9"/>
        <v>392.03</v>
      </c>
      <c r="CI6" s="35">
        <f t="shared" si="9"/>
        <v>376.4</v>
      </c>
      <c r="CJ6" s="35">
        <f t="shared" si="9"/>
        <v>383.92</v>
      </c>
      <c r="CK6" s="35">
        <f t="shared" si="9"/>
        <v>400.44</v>
      </c>
      <c r="CL6" s="34" t="str">
        <f>IF(CL7="","",IF(CL7="-","【-】","【"&amp;SUBSTITUTE(TEXT(CL7,"#,##0.00"),"-","△")&amp;"】"))</f>
        <v>【377.19】</v>
      </c>
      <c r="CM6" s="35" t="str">
        <f>IF(CM7="",NA(),CM7)</f>
        <v>-</v>
      </c>
      <c r="CN6" s="35">
        <f t="shared" ref="CN6:CV6" si="10">IF(CN7="",NA(),CN7)</f>
        <v>27.39</v>
      </c>
      <c r="CO6" s="35">
        <f t="shared" si="10"/>
        <v>29.94</v>
      </c>
      <c r="CP6" s="35">
        <f t="shared" si="10"/>
        <v>29.81</v>
      </c>
      <c r="CQ6" s="35">
        <f t="shared" si="10"/>
        <v>29.67</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87.42</v>
      </c>
      <c r="CY6" s="35">
        <f t="shared" ref="CY6:DG6" si="11">IF(CY7="",NA(),CY7)</f>
        <v>89.89</v>
      </c>
      <c r="CZ6" s="35">
        <f t="shared" si="11"/>
        <v>88.62</v>
      </c>
      <c r="DA6" s="35">
        <f t="shared" si="11"/>
        <v>89.77</v>
      </c>
      <c r="DB6" s="35">
        <f t="shared" si="11"/>
        <v>93.29</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2.2200000000000002</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244724</v>
      </c>
      <c r="D7" s="37">
        <v>47</v>
      </c>
      <c r="E7" s="37">
        <v>17</v>
      </c>
      <c r="F7" s="37">
        <v>6</v>
      </c>
      <c r="G7" s="37">
        <v>0</v>
      </c>
      <c r="H7" s="37" t="s">
        <v>98</v>
      </c>
      <c r="I7" s="37" t="s">
        <v>99</v>
      </c>
      <c r="J7" s="37" t="s">
        <v>100</v>
      </c>
      <c r="K7" s="37" t="s">
        <v>101</v>
      </c>
      <c r="L7" s="37" t="s">
        <v>102</v>
      </c>
      <c r="M7" s="37" t="s">
        <v>103</v>
      </c>
      <c r="N7" s="38" t="s">
        <v>104</v>
      </c>
      <c r="O7" s="38" t="s">
        <v>105</v>
      </c>
      <c r="P7" s="38">
        <v>34.5</v>
      </c>
      <c r="Q7" s="38">
        <v>98</v>
      </c>
      <c r="R7" s="38">
        <v>3348</v>
      </c>
      <c r="S7" s="38">
        <v>12811</v>
      </c>
      <c r="T7" s="38">
        <v>241.89</v>
      </c>
      <c r="U7" s="38">
        <v>52.96</v>
      </c>
      <c r="V7" s="38">
        <v>4365</v>
      </c>
      <c r="W7" s="38">
        <v>1.88</v>
      </c>
      <c r="X7" s="38">
        <v>2321.81</v>
      </c>
      <c r="Y7" s="38">
        <v>73.180000000000007</v>
      </c>
      <c r="Z7" s="38">
        <v>79.47</v>
      </c>
      <c r="AA7" s="38">
        <v>81.17</v>
      </c>
      <c r="AB7" s="38">
        <v>159.19</v>
      </c>
      <c r="AC7" s="38">
        <v>74.37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950.49</v>
      </c>
      <c r="BG7" s="38">
        <v>921.22</v>
      </c>
      <c r="BH7" s="38">
        <v>885.67</v>
      </c>
      <c r="BI7" s="38">
        <v>855.67</v>
      </c>
      <c r="BJ7" s="38">
        <v>789.14</v>
      </c>
      <c r="BK7" s="38">
        <v>830.5</v>
      </c>
      <c r="BL7" s="38">
        <v>1029.24</v>
      </c>
      <c r="BM7" s="38">
        <v>1063.93</v>
      </c>
      <c r="BN7" s="38">
        <v>1060.8599999999999</v>
      </c>
      <c r="BO7" s="38">
        <v>1006.65</v>
      </c>
      <c r="BP7" s="38">
        <v>973.2</v>
      </c>
      <c r="BQ7" s="38">
        <v>44.84</v>
      </c>
      <c r="BR7" s="38">
        <v>51</v>
      </c>
      <c r="BS7" s="38">
        <v>46.78</v>
      </c>
      <c r="BT7" s="38">
        <v>50.06</v>
      </c>
      <c r="BU7" s="38">
        <v>44.91</v>
      </c>
      <c r="BV7" s="38">
        <v>43.66</v>
      </c>
      <c r="BW7" s="38">
        <v>43.13</v>
      </c>
      <c r="BX7" s="38">
        <v>46.26</v>
      </c>
      <c r="BY7" s="38">
        <v>45.81</v>
      </c>
      <c r="BZ7" s="38">
        <v>43.43</v>
      </c>
      <c r="CA7" s="38">
        <v>45.14</v>
      </c>
      <c r="CB7" s="38">
        <v>398.25</v>
      </c>
      <c r="CC7" s="38">
        <v>352.93</v>
      </c>
      <c r="CD7" s="38">
        <v>387.89</v>
      </c>
      <c r="CE7" s="38">
        <v>363.16</v>
      </c>
      <c r="CF7" s="38">
        <v>413</v>
      </c>
      <c r="CG7" s="38">
        <v>382.09</v>
      </c>
      <c r="CH7" s="38">
        <v>392.03</v>
      </c>
      <c r="CI7" s="38">
        <v>376.4</v>
      </c>
      <c r="CJ7" s="38">
        <v>383.92</v>
      </c>
      <c r="CK7" s="38">
        <v>400.44</v>
      </c>
      <c r="CL7" s="38">
        <v>377.19</v>
      </c>
      <c r="CM7" s="38" t="s">
        <v>104</v>
      </c>
      <c r="CN7" s="38">
        <v>27.39</v>
      </c>
      <c r="CO7" s="38">
        <v>29.94</v>
      </c>
      <c r="CP7" s="38">
        <v>29.81</v>
      </c>
      <c r="CQ7" s="38">
        <v>29.67</v>
      </c>
      <c r="CR7" s="38">
        <v>39.68</v>
      </c>
      <c r="CS7" s="38">
        <v>35.64</v>
      </c>
      <c r="CT7" s="38">
        <v>33.729999999999997</v>
      </c>
      <c r="CU7" s="38">
        <v>33.21</v>
      </c>
      <c r="CV7" s="38">
        <v>32.229999999999997</v>
      </c>
      <c r="CW7" s="38">
        <v>33.69</v>
      </c>
      <c r="CX7" s="38">
        <v>87.42</v>
      </c>
      <c r="CY7" s="38">
        <v>89.89</v>
      </c>
      <c r="CZ7" s="38">
        <v>88.62</v>
      </c>
      <c r="DA7" s="38">
        <v>89.77</v>
      </c>
      <c r="DB7" s="38">
        <v>93.29</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2.2200000000000002</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森井　孝</cp:lastModifiedBy>
  <dcterms:created xsi:type="dcterms:W3CDTF">2019-12-05T05:25:11Z</dcterms:created>
  <dcterms:modified xsi:type="dcterms:W3CDTF">2020-02-17T07:32:28Z</dcterms:modified>
  <cp:category/>
</cp:coreProperties>
</file>