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C:\Users\t-morii\Desktop\2019\【H30年度決算】経営比較分析について\【経営比較分析表】2018_244724_47_1718\提出用\"/>
    </mc:Choice>
  </mc:AlternateContent>
  <xr:revisionPtr revIDLastSave="0" documentId="13_ncr:1_{00C695C8-CB86-486C-AB46-23994B95C228}" xr6:coauthVersionLast="36" xr6:coauthVersionMax="36" xr10:uidLastSave="{00000000-0000-0000-0000-000000000000}"/>
  <workbookProtection workbookAlgorithmName="SHA-512" workbookHashValue="duTY+1Z+i88i04AYzvLoKEiRfGBnxBMzpYebfe2DGjF3nUjXB+0+viwxfIxn7DEWSh40UWFTdVydgV1zmlwOLA==" workbookSaltValue="fBaJ4n7v5WziSQf8c1qa0Q=="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I10" i="4"/>
  <c r="B10" i="4"/>
  <c r="AL8" i="4"/>
  <c r="P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<sst xmlns="http://schemas.openxmlformats.org/spreadsheetml/2006/main" count="228" uniqueCount="114">
  <si>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</si>
  <si>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</si>
  <si>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</si>
  <si>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</si>
  <si>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</si>
  <si>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</si>
  <si>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</si>
  <si>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</si>
  <si>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</si>
  <si>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</si>
  <si>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</si>
  <si>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</si>
  <si>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</si>
  <si>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</si>
  <si>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</si>
  <si>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</si>
  <si>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</si>
  <si>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</si>
  <si>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</si>
  <si>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</si>
  <si>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</si>
  <si>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</si>
  <si>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</si>
  <si>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</si>
  <si>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</si>
  <si>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</si>
  <si>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</si>
  <si>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</si>
  <si>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</si>
  <si>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</si>
  <si>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</si>
  <si>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</si>
  <si>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</si>
  <si>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</si>
  <si>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</si>
  <si>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</si>
  <si>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</si>
  <si>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</si>
  <si>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</si>
  <si>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</si>
  <si>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</si>
  <si>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</si>
  <si>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</si>
  <si>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</si>
  <si>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</si>
  <si>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</si>
  <si>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</si>
  <si>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</si>
  <si>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</si>
  <si>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</si>
  <si>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</si>
  <si>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</si>
  <si>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</si>
  <si>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</si>
  <si>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</si>
  <si>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</si>
  <si>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</si>
  <si>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</si>
  <si>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</si>
  <si>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</si>
  <si>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</si>
  <si>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</si>
  <si>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</si>
  <si>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</si>
  <si>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</si>
  <si>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</si>
  <si>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</si>
  <si>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</si>
  <si>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</si>
  <si>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</si>
  <si>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</si>
  <si>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</si>
  <si>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</si>
  <si>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</si>
  <si>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</si>
  <si>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</si>
  <si>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</si>
  <si>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</si>
  <si>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</si>
  <si>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</si>
  <si>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</si>
  <si>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</si>
  <si>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</si>
  <si>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</si>
  <si>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</si>
  <si>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</si>
  <si>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</si>
  <si>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</si>
  <si>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</si>
  <si>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</si>
  <si>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</si>
  <si>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</si>
  <si>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</si>
  <si>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</si>
  <si>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</si>
  <si>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</si>
  <si>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</si>
  <si>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</si>
  <si>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</si>
  <si>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</si>
  <si>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</si>
  <si>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</si>
  <si>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</si>
  <si>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</si>
  <si>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</si>
  <si>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</si>
  <si>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</si>
  <si>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</si>
  <si>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</si>
  <si>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</si>
  <si>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</si>
  <si>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現時点では比較的施設が新しく、管渠の更新等は必要ないため、適切な維持管理を行う事で修繕等の経費を抑えていく。</t>
    <rPh sb="0" eb="3">
      <t>ゲンジテン</t>
    </rPh>
    <rPh sb="5" eb="8">
      <t>ヒカクテキ</t>
    </rPh>
    <rPh sb="8" eb="10">
      <t>シセツ</t>
    </rPh>
    <rPh sb="11" eb="12">
      <t>アタラ</t>
    </rPh>
    <rPh sb="15" eb="17">
      <t>カンキョ</t>
    </rPh>
    <rPh sb="18" eb="20">
      <t>コウシン</t>
    </rPh>
    <rPh sb="20" eb="21">
      <t>トウ</t>
    </rPh>
    <rPh sb="22" eb="24">
      <t>ヒツヨウ</t>
    </rPh>
    <rPh sb="29" eb="31">
      <t>テキセツ</t>
    </rPh>
    <rPh sb="32" eb="34">
      <t>イジ</t>
    </rPh>
    <rPh sb="34" eb="36">
      <t>カンリ</t>
    </rPh>
    <rPh sb="37" eb="38">
      <t>オコナ</t>
    </rPh>
    <rPh sb="39" eb="40">
      <t>コト</t>
    </rPh>
    <rPh sb="41" eb="43">
      <t>シュウゼン</t>
    </rPh>
    <rPh sb="43" eb="44">
      <t>トウ</t>
    </rPh>
    <rPh sb="45" eb="47">
      <t>ケイヒ</t>
    </rPh>
    <rPh sb="48" eb="49">
      <t>オサ</t>
    </rPh>
    <phoneticPr fontId="4"/>
  </si>
  <si>
    <t>人口減少による有収水量の減少及び更新コストの増加を考慮すると、今後は経費回収率は現状よりも低下することが見込まれるため、より一層の加入促進を行うと共に施設統合も踏まえた運営体制を検討していく必要がある。</t>
    <rPh sb="0" eb="2">
      <t>ジンコウ</t>
    </rPh>
    <rPh sb="2" eb="4">
      <t>ゲンショウ</t>
    </rPh>
    <rPh sb="7" eb="9">
      <t>ユウシュウ</t>
    </rPh>
    <rPh sb="9" eb="11">
      <t>スイリョウ</t>
    </rPh>
    <rPh sb="12" eb="14">
      <t>ゲンショウ</t>
    </rPh>
    <rPh sb="14" eb="15">
      <t>オヨ</t>
    </rPh>
    <rPh sb="16" eb="18">
      <t>コウシン</t>
    </rPh>
    <rPh sb="22" eb="24">
      <t>ゾウカ</t>
    </rPh>
    <rPh sb="25" eb="27">
      <t>コウリョ</t>
    </rPh>
    <rPh sb="31" eb="33">
      <t>コンゴ</t>
    </rPh>
    <rPh sb="34" eb="36">
      <t>ケイヒ</t>
    </rPh>
    <rPh sb="36" eb="38">
      <t>カイシュウ</t>
    </rPh>
    <rPh sb="38" eb="39">
      <t>リツ</t>
    </rPh>
    <rPh sb="40" eb="42">
      <t>ゲンジョウ</t>
    </rPh>
    <rPh sb="45" eb="47">
      <t>テイカ</t>
    </rPh>
    <rPh sb="52" eb="54">
      <t>ミコ</t>
    </rPh>
    <rPh sb="62" eb="64">
      <t>イッソウ</t>
    </rPh>
    <rPh sb="65" eb="67">
      <t>カニュウ</t>
    </rPh>
    <rPh sb="67" eb="69">
      <t>ソクシン</t>
    </rPh>
    <rPh sb="70" eb="71">
      <t>オコナ</t>
    </rPh>
    <rPh sb="73" eb="74">
      <t>トモ</t>
    </rPh>
    <rPh sb="75" eb="77">
      <t>シセツ</t>
    </rPh>
    <rPh sb="77" eb="79">
      <t>トウゴウ</t>
    </rPh>
    <rPh sb="80" eb="81">
      <t>フ</t>
    </rPh>
    <rPh sb="84" eb="86">
      <t>ウンエイ</t>
    </rPh>
    <rPh sb="86" eb="88">
      <t>タイセイ</t>
    </rPh>
    <rPh sb="89" eb="91">
      <t>ケントウ</t>
    </rPh>
    <rPh sb="95" eb="97">
      <t>ヒツヨウ</t>
    </rPh>
    <phoneticPr fontId="4"/>
  </si>
  <si>
    <t>収益的収支比率はH26からH28にかけて増加傾向であったが、H28からH30にかけては減少傾向であった。経費回収率についても同様にH26からH28にかけて増加傾向であったが、H28からH30にかけては減少傾向であった。水洗化率については、H28までは類似団体平均値を下回っていたが、H29以降は類似団体平均値を上回っている。汚水処理原価が類似団体平均値より高く経費回収率及び施設利用率が低い事から整備した施設が現状において適切な水準の料金収入に結びついていないので、更なる加入促進や将来的には料金改定も検討する事が必要と思われる。</t>
    <rPh sb="0" eb="2">
      <t>シュウエキ</t>
    </rPh>
    <rPh sb="2" eb="3">
      <t>テキ</t>
    </rPh>
    <rPh sb="3" eb="5">
      <t>シュウシ</t>
    </rPh>
    <rPh sb="5" eb="7">
      <t>ヒリツ</t>
    </rPh>
    <rPh sb="20" eb="22">
      <t>ゾウカ</t>
    </rPh>
    <rPh sb="22" eb="24">
      <t>ケイコウ</t>
    </rPh>
    <rPh sb="43" eb="45">
      <t>ゲンショウ</t>
    </rPh>
    <rPh sb="45" eb="47">
      <t>ケイコウ</t>
    </rPh>
    <rPh sb="52" eb="54">
      <t>ケイヒ</t>
    </rPh>
    <rPh sb="54" eb="56">
      <t>カイシュウ</t>
    </rPh>
    <rPh sb="56" eb="57">
      <t>リツ</t>
    </rPh>
    <rPh sb="62" eb="64">
      <t>ドウヨウ</t>
    </rPh>
    <rPh sb="109" eb="112">
      <t>スイセンカ</t>
    </rPh>
    <rPh sb="112" eb="113">
      <t>リツ</t>
    </rPh>
    <rPh sb="125" eb="127">
      <t>ルイジ</t>
    </rPh>
    <rPh sb="127" eb="129">
      <t>ダンタイ</t>
    </rPh>
    <rPh sb="129" eb="132">
      <t>ヘイキンチ</t>
    </rPh>
    <rPh sb="133" eb="135">
      <t>シタマワ</t>
    </rPh>
    <rPh sb="144" eb="146">
      <t>イコウ</t>
    </rPh>
    <rPh sb="147" eb="149">
      <t>ルイジ</t>
    </rPh>
    <rPh sb="149" eb="151">
      <t>ダンタイ</t>
    </rPh>
    <rPh sb="151" eb="154">
      <t>ヘイキンチ</t>
    </rPh>
    <rPh sb="155" eb="157">
      <t>ウワマワ</t>
    </rPh>
    <rPh sb="162" eb="164">
      <t>オスイ</t>
    </rPh>
    <rPh sb="164" eb="166">
      <t>ショリ</t>
    </rPh>
    <rPh sb="166" eb="168">
      <t>ゲンカ</t>
    </rPh>
    <rPh sb="169" eb="171">
      <t>ルイジ</t>
    </rPh>
    <rPh sb="171" eb="173">
      <t>ダンタイ</t>
    </rPh>
    <rPh sb="173" eb="176">
      <t>ヘイキンチ</t>
    </rPh>
    <rPh sb="178" eb="179">
      <t>タカ</t>
    </rPh>
    <rPh sb="180" eb="182">
      <t>ケイヒ</t>
    </rPh>
    <rPh sb="182" eb="184">
      <t>カイシュウ</t>
    </rPh>
    <rPh sb="184" eb="185">
      <t>リツ</t>
    </rPh>
    <rPh sb="185" eb="186">
      <t>オヨ</t>
    </rPh>
    <rPh sb="187" eb="189">
      <t>シセツ</t>
    </rPh>
    <rPh sb="189" eb="192">
      <t>リヨウリツ</t>
    </rPh>
    <rPh sb="193" eb="194">
      <t>ヒク</t>
    </rPh>
    <rPh sb="195" eb="196">
      <t>コト</t>
    </rPh>
    <rPh sb="198" eb="200">
      <t>セイビ</t>
    </rPh>
    <rPh sb="202" eb="204">
      <t>シセツ</t>
    </rPh>
    <rPh sb="205" eb="207">
      <t>ゲンジョウ</t>
    </rPh>
    <rPh sb="211" eb="213">
      <t>テキセツ</t>
    </rPh>
    <rPh sb="214" eb="216">
      <t>スイジュン</t>
    </rPh>
    <rPh sb="217" eb="221">
      <t>リョウキンシュウニュウ</t>
    </rPh>
    <rPh sb="222" eb="223">
      <t>ムス</t>
    </rPh>
    <rPh sb="233" eb="234">
      <t>サラ</t>
    </rPh>
    <rPh sb="236" eb="238">
      <t>カニュウ</t>
    </rPh>
    <rPh sb="238" eb="240">
      <t>ソクシン</t>
    </rPh>
    <rPh sb="241" eb="244">
      <t>ショウライテキ</t>
    </rPh>
    <rPh sb="246" eb="248">
      <t>リョウキン</t>
    </rPh>
    <rPh sb="248" eb="250">
      <t>カイテイ</t>
    </rPh>
    <rPh sb="251" eb="253">
      <t>ケントウ</t>
    </rPh>
    <rPh sb="255" eb="256">
      <t>コト</t>
    </rPh>
    <rPh sb="257" eb="259">
      <t>ヒツヨウ</t>
    </rPh>
    <rPh sb="260" eb="261">
      <t>オモ</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</si>
</sst>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4F-4EDE-AE39-E625FADEECA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c:ext xmlns:c16="http://schemas.microsoft.com/office/drawing/2014/chart" uri="{C3380CC4-5D6E-409C-BE32-E72D297353CC}">
              <c16:uniqueId val="{00000001-244F-4EDE-AE39-E625FADEECA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24.83</c:v>
                </c:pt>
                <c:pt idx="1">
                  <c:v>25.09</c:v>
                </c:pt>
                <c:pt idx="2">
                  <c:v>25.56</c:v>
                </c:pt>
                <c:pt idx="3">
                  <c:v>25.4</c:v>
                </c:pt>
                <c:pt idx="4">
                  <c:v>25.92</c:v>
                </c:pt>
              </c:numCache>
            </c:numRef>
          </c:val>
          <c:extLst>
            <c:ext xmlns:c16="http://schemas.microsoft.com/office/drawing/2014/chart" uri="{C3380CC4-5D6E-409C-BE32-E72D297353CC}">
              <c16:uniqueId val="{00000000-ABF4-4432-8B6F-4A244AFBB90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c:ext xmlns:c16="http://schemas.microsoft.com/office/drawing/2014/chart" uri="{C3380CC4-5D6E-409C-BE32-E72D297353CC}">
              <c16:uniqueId val="{00000001-ABF4-4432-8B6F-4A244AFBB90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78</c:v>
                </c:pt>
                <c:pt idx="1">
                  <c:v>81.39</c:v>
                </c:pt>
                <c:pt idx="2">
                  <c:v>81.69</c:v>
                </c:pt>
                <c:pt idx="3">
                  <c:v>84.81</c:v>
                </c:pt>
                <c:pt idx="4">
                  <c:v>87.82</c:v>
                </c:pt>
              </c:numCache>
            </c:numRef>
          </c:val>
          <c:extLst>
            <c:ext xmlns:c16="http://schemas.microsoft.com/office/drawing/2014/chart" uri="{C3380CC4-5D6E-409C-BE32-E72D297353CC}">
              <c16:uniqueId val="{00000000-5AEC-469E-BF28-1C826A10383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c:ext xmlns:c16="http://schemas.microsoft.com/office/drawing/2014/chart" uri="{C3380CC4-5D6E-409C-BE32-E72D297353CC}">
              <c16:uniqueId val="{00000001-5AEC-469E-BF28-1C826A10383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71.180000000000007</c:v>
                </c:pt>
                <c:pt idx="1">
                  <c:v>85.62</c:v>
                </c:pt>
                <c:pt idx="2">
                  <c:v>91.34</c:v>
                </c:pt>
                <c:pt idx="3">
                  <c:v>89.65</c:v>
                </c:pt>
                <c:pt idx="4">
                  <c:v>85.37</c:v>
                </c:pt>
              </c:numCache>
            </c:numRef>
          </c:val>
          <c:extLst>
            <c:ext xmlns:c16="http://schemas.microsoft.com/office/drawing/2014/chart" uri="{C3380CC4-5D6E-409C-BE32-E72D297353CC}">
              <c16:uniqueId val="{00000000-A51A-4FE2-8F0C-BF8D73FBA3A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1A-4FE2-8F0C-BF8D73FBA3A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4B3-4780-B2FB-A4B5F5146D9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4B3-4780-B2FB-A4B5F5146D9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69-4D38-8E5A-13DD709A94D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69-4D38-8E5A-13DD709A94D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CE0-408B-A4DC-0925A450067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E0-408B-A4DC-0925A450067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B8-44D6-B6E6-2E64F571CBC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B8-44D6-B6E6-2E64F571CBC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1496.11</c:v>
                </c:pt>
                <c:pt idx="1">
                  <c:v>1356.39</c:v>
                </c:pt>
                <c:pt idx="2">
                  <c:v>1256.0999999999999</c:v>
                </c:pt>
                <c:pt idx="3">
                  <c:v>1161</c:v>
                </c:pt>
                <c:pt idx="4">
                  <c:v>1051.03</c:v>
                </c:pt>
              </c:numCache>
            </c:numRef>
          </c:val>
          <c:extLst>
            <c:ext xmlns:c16="http://schemas.microsoft.com/office/drawing/2014/chart" uri="{C3380CC4-5D6E-409C-BE32-E72D297353CC}">
              <c16:uniqueId val="{00000000-7D49-4F62-A612-B81FB32F368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c:ext xmlns:c16="http://schemas.microsoft.com/office/drawing/2014/chart" uri="{C3380CC4-5D6E-409C-BE32-E72D297353CC}">
              <c16:uniqueId val="{00000001-7D49-4F62-A612-B81FB32F368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49.31</c:v>
                </c:pt>
                <c:pt idx="1">
                  <c:v>54.87</c:v>
                </c:pt>
                <c:pt idx="2">
                  <c:v>68.150000000000006</c:v>
                </c:pt>
                <c:pt idx="3">
                  <c:v>64.19</c:v>
                </c:pt>
                <c:pt idx="4">
                  <c:v>54.05</c:v>
                </c:pt>
              </c:numCache>
            </c:numRef>
          </c:val>
          <c:extLst>
            <c:ext xmlns:c16="http://schemas.microsoft.com/office/drawing/2014/chart" uri="{C3380CC4-5D6E-409C-BE32-E72D297353CC}">
              <c16:uniqueId val="{00000000-E890-4913-9460-806DCFC7014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c:ext xmlns:c16="http://schemas.microsoft.com/office/drawing/2014/chart" uri="{C3380CC4-5D6E-409C-BE32-E72D297353CC}">
              <c16:uniqueId val="{00000001-E890-4913-9460-806DCFC7014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357.68</c:v>
                </c:pt>
                <c:pt idx="1">
                  <c:v>323.47000000000003</c:v>
                </c:pt>
                <c:pt idx="2">
                  <c:v>261.47000000000003</c:v>
                </c:pt>
                <c:pt idx="3">
                  <c:v>278.41000000000003</c:v>
                </c:pt>
                <c:pt idx="4">
                  <c:v>331.96</c:v>
                </c:pt>
              </c:numCache>
            </c:numRef>
          </c:val>
          <c:extLst>
            <c:ext xmlns:c16="http://schemas.microsoft.com/office/drawing/2014/chart" uri="{C3380CC4-5D6E-409C-BE32-E72D297353CC}">
              <c16:uniqueId val="{00000000-7A38-44FF-865D-CDDF43F99EEA}"/>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c:ext xmlns:c16="http://schemas.microsoft.com/office/drawing/2014/chart" uri="{C3380CC4-5D6E-409C-BE32-E72D297353CC}">
              <c16:uniqueId val="{00000001-7A38-44FF-865D-CDDF43F99EEA}"/>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L7"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南伊勢町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12811</v>
      </c>
      <c r="AM8" s="50"/>
      <c r="AN8" s="50"/>
      <c r="AO8" s="50"/>
      <c r="AP8" s="50"/>
      <c r="AQ8" s="50"/>
      <c r="AR8" s="50"/>
      <c r="AS8" s="50"/>
      <c r="AT8" s="45">
        <f>データ!T6</f>
        <v>241.89</v>
      </c>
      <c r="AU8" s="45"/>
      <c r="AV8" s="45"/>
      <c r="AW8" s="45"/>
      <c r="AX8" s="45"/>
      <c r="AY8" s="45"/>
      <c r="AZ8" s="45"/>
      <c r="BA8" s="45"/>
      <c r="BB8" s="45">
        <f>データ!U6</f>
        <v>52.96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20.7</v>
      </c>
      <c r="Q10" s="45"/>
      <c r="R10" s="45"/>
      <c r="S10" s="45"/>
      <c r="T10" s="45"/>
      <c r="U10" s="45"/>
      <c r="V10" s="45"/>
      <c r="W10" s="45">
        <f>データ!Q6</f>
        <v>92.56</v>
      </c>
      <c r="X10" s="45"/>
      <c r="Y10" s="45"/>
      <c r="Z10" s="45"/>
      <c r="AA10" s="45"/>
      <c r="AB10" s="45"/>
      <c r="AC10" s="45"/>
      <c r="AD10" s="50">
        <f>データ!R6</f>
        <v>3348</v>
      </c>
      <c r="AE10" s="50"/>
      <c r="AF10" s="50"/>
      <c r="AG10" s="50"/>
      <c r="AH10" s="50"/>
      <c r="AI10" s="50"/>
      <c r="AJ10" s="50"/>
      <c r="AK10" s="2"/>
      <c r="AL10" s="50">
        <f>データ!V6</f>
        <v>2619</v>
      </c>
      <c r="AM10" s="50"/>
      <c r="AN10" s="50"/>
      <c r="AO10" s="50"/>
      <c r="AP10" s="50"/>
      <c r="AQ10" s="50"/>
      <c r="AR10" s="50"/>
      <c r="AS10" s="50"/>
      <c r="AT10" s="45">
        <f>データ!W6</f>
        <v>1.0900000000000001</v>
      </c>
      <c r="AU10" s="45"/>
      <c r="AV10" s="45"/>
      <c r="AW10" s="45"/>
      <c r="AX10" s="45"/>
      <c r="AY10" s="45"/>
      <c r="AZ10" s="45"/>
      <c r="BA10" s="45"/>
      <c r="BB10" s="45">
        <f>データ!X6</f>
        <v>2402.75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【1,209.40】</v>
      </c>
      <c r="I86" s="26" t="str">
        <f>データ!CA6</f>
        <v>【74.48】</v>
      </c>
      <c r="J86" s="26" t="str">
        <f>データ!CL6</f>
        <v>【219.46】</v>
      </c>
      <c r="K86" s="26" t="str">
        <f>データ!CW6</f>
        <v>【42.82】</v>
      </c>
      <c r="L86" s="26" t="str">
        <f>データ!DH6</f>
        <v>【83.36】</v>
      </c>
      <c r="M86" s="26" t="s">
        <v>44</v>
      </c>
      <c r="N86" s="26" t="s">
        <v>43</v>
      </c>
      <c r="O86" s="26" t="str">
        <f>データ!EO6</f>
        <v>【0.12】</v>
      </c>
    </row>
  </sheetData>
  <sheetProtection algorithmName="SHA-512" hashValue="z7LZMHOzGpyT5i8ReZsNurwArr1rVmxGlwUtJlPSshowjgjQ2NF+JphxrUE/SeB2Me4WIZWRpQqM+duwBgNCnw==" saltValue="P8JuJlLNECPbHJkIEYPap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244724</v>
      </c>
      <c r="D6" s="33">
        <f t="shared" si="3"/>
        <v>47</v>
      </c>
      <c r="E6" s="33">
        <f t="shared" si="3"/>
        <v>17</v>
      </c>
      <c r="F6" s="33">
        <f t="shared" si="3"/>
        <v>4</v>
      </c>
      <c r="G6" s="33">
        <f t="shared" si="3"/>
        <v>0</v>
      </c>
      <c r="H6" s="33" t="str">
        <f t="shared" si="3"/>
        <v>三重県　南伊勢町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20.7</v>
      </c>
      <c r="Q6" s="34">
        <f t="shared" si="3"/>
        <v>92.56</v>
      </c>
      <c r="R6" s="34">
        <f t="shared" si="3"/>
        <v>3348</v>
      </c>
      <c r="S6" s="34">
        <f t="shared" si="3"/>
        <v>12811</v>
      </c>
      <c r="T6" s="34">
        <f t="shared" si="3"/>
        <v>241.89</v>
      </c>
      <c r="U6" s="34">
        <f t="shared" si="3"/>
        <v>52.96</v>
      </c>
      <c r="V6" s="34">
        <f t="shared" si="3"/>
        <v>2619</v>
      </c>
      <c r="W6" s="34">
        <f t="shared" si="3"/>
        <v>1.0900000000000001</v>
      </c>
      <c r="X6" s="34">
        <f t="shared" si="3"/>
        <v>2402.75</v>
      </c>
      <c r="Y6" s="35">
        <f>IF(Y7="",NA(),Y7)</f>
        <v>71.180000000000007</v>
      </c>
      <c r="Z6" s="35">
        <f t="shared" ref="Z6:AH6" si="4">IF(Z7="",NA(),Z7)</f>
        <v>85.62</v>
      </c>
      <c r="AA6" s="35">
        <f t="shared" si="4"/>
        <v>91.34</v>
      </c>
      <c r="AB6" s="35">
        <f t="shared" si="4"/>
        <v>89.65</v>
      </c>
      <c r="AC6" s="35">
        <f t="shared" si="4"/>
        <v>85.37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1496.11</v>
      </c>
      <c r="BG6" s="35">
        <f t="shared" ref="BG6:BO6" si="7">IF(BG7="",NA(),BG7)</f>
        <v>1356.39</v>
      </c>
      <c r="BH6" s="35">
        <f t="shared" si="7"/>
        <v>1256.0999999999999</v>
      </c>
      <c r="BI6" s="35">
        <f t="shared" si="7"/>
        <v>1161</v>
      </c>
      <c r="BJ6" s="35">
        <f t="shared" si="7"/>
        <v>1051.03</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49.31</v>
      </c>
      <c r="BR6" s="35">
        <f t="shared" ref="BR6:BZ6" si="8">IF(BR7="",NA(),BR7)</f>
        <v>54.87</v>
      </c>
      <c r="BS6" s="35">
        <f t="shared" si="8"/>
        <v>68.150000000000006</v>
      </c>
      <c r="BT6" s="35">
        <f t="shared" si="8"/>
        <v>64.19</v>
      </c>
      <c r="BU6" s="35">
        <f t="shared" si="8"/>
        <v>54.05</v>
      </c>
      <c r="BV6" s="35">
        <f t="shared" si="8"/>
        <v>66.56</v>
      </c>
      <c r="BW6" s="35">
        <f t="shared" si="8"/>
        <v>66.22</v>
      </c>
      <c r="BX6" s="35">
        <f t="shared" si="8"/>
        <v>69.87</v>
      </c>
      <c r="BY6" s="35">
        <f t="shared" si="8"/>
        <v>74.3</v>
      </c>
      <c r="BZ6" s="35">
        <f t="shared" si="8"/>
        <v>72.260000000000005</v>
      </c>
      <c r="CA6" s="34" t="str">
        <f>IF(CA7="","",IF(CA7="-","【-】","【"&amp;SUBSTITUTE(TEXT(CA7,"#,##0.00"),"-","△")&amp;"】"))</f>
        <v>【74.48】</v>
      </c>
      <c r="CB6" s="35">
        <f>IF(CB7="",NA(),CB7)</f>
        <v>357.68</v>
      </c>
      <c r="CC6" s="35">
        <f t="shared" ref="CC6:CK6" si="9">IF(CC7="",NA(),CC7)</f>
        <v>323.47000000000003</v>
      </c>
      <c r="CD6" s="35">
        <f t="shared" si="9"/>
        <v>261.47000000000003</v>
      </c>
      <c r="CE6" s="35">
        <f t="shared" si="9"/>
        <v>278.41000000000003</v>
      </c>
      <c r="CF6" s="35">
        <f t="shared" si="9"/>
        <v>331.96</v>
      </c>
      <c r="CG6" s="35">
        <f t="shared" si="9"/>
        <v>244.29</v>
      </c>
      <c r="CH6" s="35">
        <f t="shared" si="9"/>
        <v>246.72</v>
      </c>
      <c r="CI6" s="35">
        <f t="shared" si="9"/>
        <v>234.96</v>
      </c>
      <c r="CJ6" s="35">
        <f t="shared" si="9"/>
        <v>221.81</v>
      </c>
      <c r="CK6" s="35">
        <f t="shared" si="9"/>
        <v>230.02</v>
      </c>
      <c r="CL6" s="34" t="str">
        <f>IF(CL7="","",IF(CL7="-","【-】","【"&amp;SUBSTITUTE(TEXT(CL7,"#,##0.00"),"-","△")&amp;"】"))</f>
        <v>【219.46】</v>
      </c>
      <c r="CM6" s="35">
        <f>IF(CM7="",NA(),CM7)</f>
        <v>24.83</v>
      </c>
      <c r="CN6" s="35">
        <f t="shared" ref="CN6:CV6" si="10">IF(CN7="",NA(),CN7)</f>
        <v>25.09</v>
      </c>
      <c r="CO6" s="35">
        <f t="shared" si="10"/>
        <v>25.56</v>
      </c>
      <c r="CP6" s="35">
        <f t="shared" si="10"/>
        <v>25.4</v>
      </c>
      <c r="CQ6" s="35">
        <f t="shared" si="10"/>
        <v>25.92</v>
      </c>
      <c r="CR6" s="35">
        <f t="shared" si="10"/>
        <v>43.58</v>
      </c>
      <c r="CS6" s="35">
        <f t="shared" si="10"/>
        <v>41.35</v>
      </c>
      <c r="CT6" s="35">
        <f t="shared" si="10"/>
        <v>42.9</v>
      </c>
      <c r="CU6" s="35">
        <f t="shared" si="10"/>
        <v>43.36</v>
      </c>
      <c r="CV6" s="35">
        <f t="shared" si="10"/>
        <v>42.56</v>
      </c>
      <c r="CW6" s="34" t="str">
        <f>IF(CW7="","",IF(CW7="-","【-】","【"&amp;SUBSTITUTE(TEXT(CW7,"#,##0.00"),"-","△")&amp;"】"))</f>
        <v>【42.82】</v>
      </c>
      <c r="CX6" s="35">
        <f>IF(CX7="",NA(),CX7)</f>
        <v>78</v>
      </c>
      <c r="CY6" s="35">
        <f t="shared" ref="CY6:DG6" si="11">IF(CY7="",NA(),CY7)</f>
        <v>81.39</v>
      </c>
      <c r="CZ6" s="35">
        <f t="shared" si="11"/>
        <v>81.69</v>
      </c>
      <c r="DA6" s="35">
        <f t="shared" si="11"/>
        <v>84.81</v>
      </c>
      <c r="DB6" s="35">
        <f t="shared" si="11"/>
        <v>87.82</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244724</v>
      </c>
      <c r="D7" s="37">
        <v>47</v>
      </c>
      <c r="E7" s="37">
        <v>17</v>
      </c>
      <c r="F7" s="37">
        <v>4</v>
      </c>
      <c r="G7" s="37">
        <v>0</v>
      </c>
      <c r="H7" s="37" t="s">
        <v>98</v>
      </c>
      <c r="I7" s="37" t="s">
        <v>99</v>
      </c>
      <c r="J7" s="37" t="s">
        <v>100</v>
      </c>
      <c r="K7" s="37" t="s">
        <v>101</v>
      </c>
      <c r="L7" s="37" t="s">
        <v>102</v>
      </c>
      <c r="M7" s="37" t="s">
        <v>103</v>
      </c>
      <c r="N7" s="38" t="s">
        <v>104</v>
      </c>
      <c r="O7" s="38" t="s">
        <v>105</v>
      </c>
      <c r="P7" s="38">
        <v>20.7</v>
      </c>
      <c r="Q7" s="38">
        <v>92.56</v>
      </c>
      <c r="R7" s="38">
        <v>3348</v>
      </c>
      <c r="S7" s="38">
        <v>12811</v>
      </c>
      <c r="T7" s="38">
        <v>241.89</v>
      </c>
      <c r="U7" s="38">
        <v>52.96</v>
      </c>
      <c r="V7" s="38">
        <v>2619</v>
      </c>
      <c r="W7" s="38">
        <v>1.0900000000000001</v>
      </c>
      <c r="X7" s="38">
        <v>2402.75</v>
      </c>
      <c r="Y7" s="38">
        <v>71.180000000000007</v>
      </c>
      <c r="Z7" s="38">
        <v>85.62</v>
      </c>
      <c r="AA7" s="38">
        <v>91.34</v>
      </c>
      <c r="AB7" s="38">
        <v>89.65</v>
      </c>
      <c r="AC7" s="38">
        <v>85.37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1496.11</v>
      </c>
      <c r="BG7" s="38">
        <v>1356.39</v>
      </c>
      <c r="BH7" s="38">
        <v>1256.0999999999999</v>
      </c>
      <c r="BI7" s="38">
        <v>1161</v>
      </c>
      <c r="BJ7" s="38">
        <v>1051.03</v>
      </c>
      <c r="BK7" s="38">
        <v>1436</v>
      </c>
      <c r="BL7" s="38">
        <v>1434.89</v>
      </c>
      <c r="BM7" s="38">
        <v>1298.9100000000001</v>
      </c>
      <c r="BN7" s="38">
        <v>1243.71</v>
      </c>
      <c r="BO7" s="38">
        <v>1194.1500000000001</v>
      </c>
      <c r="BP7" s="38">
        <v>1209.4000000000001</v>
      </c>
      <c r="BQ7" s="38">
        <v>49.31</v>
      </c>
      <c r="BR7" s="38">
        <v>54.87</v>
      </c>
      <c r="BS7" s="38">
        <v>68.150000000000006</v>
      </c>
      <c r="BT7" s="38">
        <v>64.19</v>
      </c>
      <c r="BU7" s="38">
        <v>54.05</v>
      </c>
      <c r="BV7" s="38">
        <v>66.56</v>
      </c>
      <c r="BW7" s="38">
        <v>66.22</v>
      </c>
      <c r="BX7" s="38">
        <v>69.87</v>
      </c>
      <c r="BY7" s="38">
        <v>74.3</v>
      </c>
      <c r="BZ7" s="38">
        <v>72.260000000000005</v>
      </c>
      <c r="CA7" s="38">
        <v>74.48</v>
      </c>
      <c r="CB7" s="38">
        <v>357.68</v>
      </c>
      <c r="CC7" s="38">
        <v>323.47000000000003</v>
      </c>
      <c r="CD7" s="38">
        <v>261.47000000000003</v>
      </c>
      <c r="CE7" s="38">
        <v>278.41000000000003</v>
      </c>
      <c r="CF7" s="38">
        <v>331.96</v>
      </c>
      <c r="CG7" s="38">
        <v>244.29</v>
      </c>
      <c r="CH7" s="38">
        <v>246.72</v>
      </c>
      <c r="CI7" s="38">
        <v>234.96</v>
      </c>
      <c r="CJ7" s="38">
        <v>221.81</v>
      </c>
      <c r="CK7" s="38">
        <v>230.02</v>
      </c>
      <c r="CL7" s="38">
        <v>219.46</v>
      </c>
      <c r="CM7" s="38">
        <v>24.83</v>
      </c>
      <c r="CN7" s="38">
        <v>25.09</v>
      </c>
      <c r="CO7" s="38">
        <v>25.56</v>
      </c>
      <c r="CP7" s="38">
        <v>25.4</v>
      </c>
      <c r="CQ7" s="38">
        <v>25.92</v>
      </c>
      <c r="CR7" s="38">
        <v>43.58</v>
      </c>
      <c r="CS7" s="38">
        <v>41.35</v>
      </c>
      <c r="CT7" s="38">
        <v>42.9</v>
      </c>
      <c r="CU7" s="38">
        <v>43.36</v>
      </c>
      <c r="CV7" s="38">
        <v>42.56</v>
      </c>
      <c r="CW7" s="38">
        <v>42.82</v>
      </c>
      <c r="CX7" s="38">
        <v>78</v>
      </c>
      <c r="CY7" s="38">
        <v>81.39</v>
      </c>
      <c r="CZ7" s="38">
        <v>81.69</v>
      </c>
      <c r="DA7" s="38">
        <v>84.81</v>
      </c>
      <c r="DB7" s="38">
        <v>87.82</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森井　孝</cp:lastModifiedBy>
  <dcterms:created xsi:type="dcterms:W3CDTF">2019-12-05T05:13:01Z</dcterms:created>
  <dcterms:modified xsi:type="dcterms:W3CDTF">2020-02-17T07:09:29Z</dcterms:modified>
  <cp:category/>
</cp:coreProperties>
</file>