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amaki\DFS\部署別\上下水道課\決算統計\H30決算統計\【財政】経営比較分析表（H30決算）\"/>
    </mc:Choice>
  </mc:AlternateContent>
  <xr:revisionPtr revIDLastSave="0" documentId="13_ncr:1_{5AC1D7C0-8DE2-4114-8530-437367020E7E}" xr6:coauthVersionLast="36" xr6:coauthVersionMax="36" xr10:uidLastSave="{00000000-0000-0000-0000-000000000000}"/>
  <workbookProtection workbookAlgorithmName="SHA-512" workbookHashValue="l/1N0sdfl4oZ0GYxR/4vRs3AIVmM8s/RMEtI5n/7FgD+vTrPkY9Eb+8jlSSU8uedSeRx6RNmFLA60bWUSppYfg==" workbookSaltValue="yqB0q6M8jMShXUXreP9xS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<sst xmlns="http://schemas.openxmlformats.org/spreadsheetml/2006/main" count="230" uniqueCount="114">
  <si>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</si>
  <si>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</si>
  <si>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</si>
  <si>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</si>
  <si>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</si>
  <si>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</si>
  <si>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</si>
  <si>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</si>
  <si>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</si>
  <si>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</si>
  <si>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</si>
  <si>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</si>
  <si>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</si>
  <si>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</si>
  <si>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</si>
  <si>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</si>
  <si>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</si>
  <si>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</si>
  <si>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</si>
  <si>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</si>
  <si>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</si>
  <si>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</si>
  <si>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</si>
  <si>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</si>
  <si>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</si>
  <si>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</si>
  <si>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</si>
  <si>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</si>
  <si>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</si>
  <si>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</si>
  <si>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</si>
  <si>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</si>
  <si>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</si>
  <si>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</si>
  <si>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</si>
  <si>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</si>
  <si>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</si>
  <si>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</si>
  <si>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</si>
  <si>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</si>
  <si>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</si>
  <si>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</si>
  <si>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</si>
  <si>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</si>
  <si>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</si>
  <si>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</si>
  <si>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</si>
  <si>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</si>
  <si>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</si>
  <si>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</si>
  <si>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</si>
  <si>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</si>
  <si>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</si>
  <si>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</si>
  <si>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</si>
  <si>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</si>
  <si>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</si>
  <si>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</si>
  <si>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</si>
  <si>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</si>
  <si>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</si>
  <si>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</si>
  <si>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</si>
  <si>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</si>
  <si>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</si>
  <si>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</si>
  <si>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</si>
  <si>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</si>
  <si>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</si>
  <si>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</si>
  <si>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</si>
  <si>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</si>
  <si>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</si>
  <si>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</si>
  <si>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</si>
  <si>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</si>
  <si>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</si>
  <si>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</si>
  <si>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</si>
  <si>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</si>
  <si>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</si>
  <si>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</si>
  <si>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</si>
  <si>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</si>
  <si>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</si>
  <si>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</si>
  <si>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</si>
  <si>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</si>
  <si>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</si>
  <si>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</si>
  <si>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</si>
  <si>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</si>
  <si>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</si>
  <si>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</si>
  <si>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</si>
  <si>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</si>
  <si>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</si>
  <si>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</si>
  <si>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</si>
  <si>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</si>
  <si>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</si>
  <si>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</si>
  <si>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</si>
  <si>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</si>
  <si>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</si>
  <si>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</si>
  <si>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</si>
  <si>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</si>
  <si>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</si>
  <si>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</si>
  <si>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</si>
  <si>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宮古地区供用開始から19年、岩出中角地区14年、三郷昼田地区9年が経過したため、処理施設の電気・計装類の修繕が必要となり維持管理費が近年増加しています。
　そのため下水道使用料で賄う経費回収率も下がり、汚水処理原価も高くなっています。
　使用料は一定を推移していますが、経費を賄えないため一般会計繰入による経営となっています。</t>
    <rPh sb="1" eb="3">
      <t>ミヤコ</t>
    </rPh>
    <rPh sb="3" eb="5">
      <t>チク</t>
    </rPh>
    <rPh sb="5" eb="7">
      <t>キョウヨウ</t>
    </rPh>
    <rPh sb="7" eb="9">
      <t>カイシ</t>
    </rPh>
    <rPh sb="13" eb="14">
      <t>ネン</t>
    </rPh>
    <rPh sb="15" eb="17">
      <t>イワデ</t>
    </rPh>
    <rPh sb="17" eb="18">
      <t>ナカ</t>
    </rPh>
    <rPh sb="18" eb="19">
      <t>ツノ</t>
    </rPh>
    <rPh sb="19" eb="21">
      <t>チク</t>
    </rPh>
    <rPh sb="23" eb="24">
      <t>ネン</t>
    </rPh>
    <rPh sb="25" eb="27">
      <t>サンゴウ</t>
    </rPh>
    <rPh sb="27" eb="29">
      <t>ヒルダ</t>
    </rPh>
    <rPh sb="29" eb="31">
      <t>チク</t>
    </rPh>
    <rPh sb="32" eb="33">
      <t>ネン</t>
    </rPh>
    <rPh sb="34" eb="36">
      <t>ケイカ</t>
    </rPh>
    <rPh sb="41" eb="43">
      <t>ショリ</t>
    </rPh>
    <rPh sb="43" eb="45">
      <t>シセツ</t>
    </rPh>
    <rPh sb="46" eb="48">
      <t>デンキ</t>
    </rPh>
    <rPh sb="49" eb="51">
      <t>ケイソウ</t>
    </rPh>
    <rPh sb="51" eb="52">
      <t>ルイ</t>
    </rPh>
    <rPh sb="53" eb="55">
      <t>シュウゼン</t>
    </rPh>
    <rPh sb="56" eb="58">
      <t>ヒツヨウ</t>
    </rPh>
    <rPh sb="61" eb="63">
      <t>イジ</t>
    </rPh>
    <rPh sb="63" eb="65">
      <t>カンリ</t>
    </rPh>
    <rPh sb="65" eb="66">
      <t>ヒ</t>
    </rPh>
    <rPh sb="67" eb="69">
      <t>キンネン</t>
    </rPh>
    <rPh sb="69" eb="71">
      <t>ゾウカ</t>
    </rPh>
    <rPh sb="83" eb="86">
      <t>ゲスイドウ</t>
    </rPh>
    <rPh sb="86" eb="89">
      <t>シヨウリョウ</t>
    </rPh>
    <rPh sb="90" eb="91">
      <t>マカナ</t>
    </rPh>
    <rPh sb="92" eb="94">
      <t>ケイヒ</t>
    </rPh>
    <rPh sb="94" eb="96">
      <t>カイシュウ</t>
    </rPh>
    <rPh sb="96" eb="97">
      <t>リツ</t>
    </rPh>
    <rPh sb="98" eb="99">
      <t>サ</t>
    </rPh>
    <rPh sb="102" eb="104">
      <t>オスイ</t>
    </rPh>
    <rPh sb="104" eb="106">
      <t>ショリ</t>
    </rPh>
    <rPh sb="106" eb="108">
      <t>ゲンカ</t>
    </rPh>
    <rPh sb="109" eb="110">
      <t>タカ</t>
    </rPh>
    <rPh sb="120" eb="123">
      <t>シヨウリョウ</t>
    </rPh>
    <rPh sb="124" eb="126">
      <t>イッテイ</t>
    </rPh>
    <rPh sb="127" eb="129">
      <t>スイイ</t>
    </rPh>
    <rPh sb="136" eb="138">
      <t>ケイヒ</t>
    </rPh>
    <rPh sb="139" eb="140">
      <t>マカナ</t>
    </rPh>
    <rPh sb="145" eb="147">
      <t>イッパン</t>
    </rPh>
    <rPh sb="147" eb="149">
      <t>カイケイ</t>
    </rPh>
    <rPh sb="149" eb="151">
      <t>クリイレ</t>
    </rPh>
    <rPh sb="154" eb="156">
      <t>ケイエイ</t>
    </rPh>
    <phoneticPr fontId="4"/>
  </si>
  <si>
    <t>　今後施設の老朽化により策定した最適構想計画に基づく維持修繕に取り組みます。
（公営企業会計でないため減価償却費に基づく指標はありません。）</t>
    <rPh sb="1" eb="3">
      <t>コンゴ</t>
    </rPh>
    <rPh sb="3" eb="5">
      <t>シセツ</t>
    </rPh>
    <rPh sb="6" eb="9">
      <t>ロウキュウカ</t>
    </rPh>
    <rPh sb="12" eb="14">
      <t>サクテイ</t>
    </rPh>
    <rPh sb="16" eb="18">
      <t>サイテキ</t>
    </rPh>
    <rPh sb="18" eb="20">
      <t>コウソウ</t>
    </rPh>
    <rPh sb="20" eb="22">
      <t>ケイカク</t>
    </rPh>
    <rPh sb="23" eb="24">
      <t>モト</t>
    </rPh>
    <rPh sb="26" eb="28">
      <t>イジ</t>
    </rPh>
    <rPh sb="28" eb="30">
      <t>シュウゼン</t>
    </rPh>
    <rPh sb="31" eb="32">
      <t>ト</t>
    </rPh>
    <rPh sb="33" eb="34">
      <t>ク</t>
    </rPh>
    <rPh sb="40" eb="42">
      <t>コウエイ</t>
    </rPh>
    <rPh sb="42" eb="44">
      <t>キギョウ</t>
    </rPh>
    <rPh sb="44" eb="46">
      <t>カイケイ</t>
    </rPh>
    <rPh sb="51" eb="53">
      <t>ゲンカ</t>
    </rPh>
    <rPh sb="53" eb="55">
      <t>ショウキャク</t>
    </rPh>
    <rPh sb="55" eb="56">
      <t>ヒ</t>
    </rPh>
    <rPh sb="57" eb="58">
      <t>モト</t>
    </rPh>
    <rPh sb="60" eb="62">
      <t>シヒョウ</t>
    </rPh>
    <phoneticPr fontId="4"/>
  </si>
  <si>
    <t>　経費を賄う下水道使用料改定が必要となります。
　また農業集落排水事業の公営企業会計に令和5年度までに移行しています。</t>
    <rPh sb="1" eb="3">
      <t>ケイヒ</t>
    </rPh>
    <rPh sb="4" eb="5">
      <t>マカナ</t>
    </rPh>
    <rPh sb="6" eb="9">
      <t>ゲスイドウ</t>
    </rPh>
    <rPh sb="9" eb="12">
      <t>シヨウリョウ</t>
    </rPh>
    <rPh sb="12" eb="14">
      <t>カイテイ</t>
    </rPh>
    <rPh sb="15" eb="17">
      <t>ヒツヨウ</t>
    </rPh>
    <rPh sb="27" eb="29">
      <t>ノウギョウ</t>
    </rPh>
    <rPh sb="29" eb="31">
      <t>シュウラク</t>
    </rPh>
    <rPh sb="31" eb="33">
      <t>ハイスイ</t>
    </rPh>
    <rPh sb="33" eb="35">
      <t>ジギョウ</t>
    </rPh>
    <rPh sb="36" eb="38">
      <t>コウエイ</t>
    </rPh>
    <rPh sb="43" eb="45">
      <t>レイワ</t>
    </rPh>
    <rPh sb="46" eb="47">
      <t>ネン</t>
    </rPh>
    <rPh sb="47" eb="48">
      <t>ド</t>
    </rPh>
    <rPh sb="51" eb="53">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</si>
</sst>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8E-4656-BAC6-E3EF67A4BE7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3B8E-4656-BAC6-E3EF67A4BE7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69.209999999999994</c:v>
                </c:pt>
                <c:pt idx="3">
                  <c:v>85.95</c:v>
                </c:pt>
                <c:pt idx="4">
                  <c:v>85.95</c:v>
                </c:pt>
              </c:numCache>
            </c:numRef>
          </c:val>
          <c:extLst>
            <c:ext xmlns:c16="http://schemas.microsoft.com/office/drawing/2014/chart" uri="{C3380CC4-5D6E-409C-BE32-E72D297353CC}">
              <c16:uniqueId val="{00000000-FCF5-49A5-B2A5-F93D688249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CF5-49A5-B2A5-F93D688249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94.1</c:v>
                </c:pt>
                <c:pt idx="1">
                  <c:v>94.86</c:v>
                </c:pt>
                <c:pt idx="2">
                  <c:v>94.33</c:v>
                </c:pt>
                <c:pt idx="3">
                  <c:v>95.11</c:v>
                </c:pt>
                <c:pt idx="4">
                  <c:v>94.32</c:v>
                </c:pt>
              </c:numCache>
            </c:numRef>
          </c:val>
          <c:extLst>
            <c:ext xmlns:c16="http://schemas.microsoft.com/office/drawing/2014/chart" uri="{C3380CC4-5D6E-409C-BE32-E72D297353CC}">
              <c16:uniqueId val="{00000000-DD69-4699-97A7-9744328BE4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DD69-4699-97A7-9744328BE4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56.83</c:v>
                </c:pt>
                <c:pt idx="1">
                  <c:v>55.25</c:v>
                </c:pt>
                <c:pt idx="2">
                  <c:v>56.72</c:v>
                </c:pt>
                <c:pt idx="3">
                  <c:v>59.5</c:v>
                </c:pt>
                <c:pt idx="4">
                  <c:v>61.19</c:v>
                </c:pt>
              </c:numCache>
            </c:numRef>
          </c:val>
          <c:extLst>
            <c:ext xmlns:c16="http://schemas.microsoft.com/office/drawing/2014/chart" uri="{C3380CC4-5D6E-409C-BE32-E72D297353CC}">
              <c16:uniqueId val="{00000000-A83A-4F51-BF68-E037DFF11E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3A-4F51-BF68-E037DFF11E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84-4C79-9634-6AF5FD7001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84-4C79-9634-6AF5FD7001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EE-4657-89D8-F29DBF108E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EE-4657-89D8-F29DBF108E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6F-45F8-AEEF-4B429C3B24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6F-45F8-AEEF-4B429C3B24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6E-402A-854F-A59F4DB5871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E-402A-854F-A59F4DB5871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46-4D0C-8DFD-B71E5973DD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C46-4D0C-8DFD-B71E5973DD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50.5</c:v>
                </c:pt>
                <c:pt idx="1">
                  <c:v>49.42</c:v>
                </c:pt>
                <c:pt idx="2">
                  <c:v>41.47</c:v>
                </c:pt>
                <c:pt idx="3">
                  <c:v>20.28</c:v>
                </c:pt>
                <c:pt idx="4">
                  <c:v>19.93</c:v>
                </c:pt>
              </c:numCache>
            </c:numRef>
          </c:val>
          <c:extLst>
            <c:ext xmlns:c16="http://schemas.microsoft.com/office/drawing/2014/chart" uri="{C3380CC4-5D6E-409C-BE32-E72D297353CC}">
              <c16:uniqueId val="{00000000-097F-4C67-BE31-8CA31F1080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97F-4C67-BE31-8CA31F1080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185.71</c:v>
                </c:pt>
                <c:pt idx="1">
                  <c:v>188.89</c:v>
                </c:pt>
                <c:pt idx="2">
                  <c:v>220.45</c:v>
                </c:pt>
                <c:pt idx="3">
                  <c:v>451.72</c:v>
                </c:pt>
                <c:pt idx="4">
                  <c:v>453.06</c:v>
                </c:pt>
              </c:numCache>
            </c:numRef>
          </c:val>
          <c:extLst>
            <c:ext xmlns:c16="http://schemas.microsoft.com/office/drawing/2014/chart" uri="{C3380CC4-5D6E-409C-BE32-E72D297353CC}">
              <c16:uniqueId val="{00000000-344F-40F2-8C40-FCDEEC69EE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44F-40F2-8C40-FCDEEC69EE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玉城町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15570</v>
      </c>
      <c r="AM8" s="69"/>
      <c r="AN8" s="69"/>
      <c r="AO8" s="69"/>
      <c r="AP8" s="69"/>
      <c r="AQ8" s="69"/>
      <c r="AR8" s="69"/>
      <c r="AS8" s="69"/>
      <c r="AT8" s="68">
        <f>データ!T6</f>
        <v>40.909999999999997</v>
      </c>
      <c r="AU8" s="68"/>
      <c r="AV8" s="68"/>
      <c r="AW8" s="68"/>
      <c r="AX8" s="68"/>
      <c r="AY8" s="68"/>
      <c r="AZ8" s="68"/>
      <c r="BA8" s="68"/>
      <c r="BB8" s="68">
        <f>データ!U6</f>
        <v>380.59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8.8699999999999992</v>
      </c>
      <c r="Q10" s="68"/>
      <c r="R10" s="68"/>
      <c r="S10" s="68"/>
      <c r="T10" s="68"/>
      <c r="U10" s="68"/>
      <c r="V10" s="68"/>
      <c r="W10" s="68">
        <f>データ!Q6</f>
        <v>75.3</v>
      </c>
      <c r="X10" s="68"/>
      <c r="Y10" s="68"/>
      <c r="Z10" s="68"/>
      <c r="AA10" s="68"/>
      <c r="AB10" s="68"/>
      <c r="AC10" s="68"/>
      <c r="AD10" s="69">
        <f>データ!R6</f>
        <v>1600</v>
      </c>
      <c r="AE10" s="69"/>
      <c r="AF10" s="69"/>
      <c r="AG10" s="69"/>
      <c r="AH10" s="69"/>
      <c r="AI10" s="69"/>
      <c r="AJ10" s="69"/>
      <c r="AK10" s="2"/>
      <c r="AL10" s="69">
        <f>データ!V6</f>
        <v>1374</v>
      </c>
      <c r="AM10" s="69"/>
      <c r="AN10" s="69"/>
      <c r="AO10" s="69"/>
      <c r="AP10" s="69"/>
      <c r="AQ10" s="69"/>
      <c r="AR10" s="69"/>
      <c r="AS10" s="69"/>
      <c r="AT10" s="68">
        <f>データ!W6</f>
        <v>0.52</v>
      </c>
      <c r="AU10" s="68"/>
      <c r="AV10" s="68"/>
      <c r="AW10" s="68"/>
      <c r="AX10" s="68"/>
      <c r="AY10" s="68"/>
      <c r="AZ10" s="68"/>
      <c r="BA10" s="68"/>
      <c r="BB10" s="68">
        <f>データ!X6</f>
        <v>2642.31</v>
      </c>
      <c r="BC10" s="68"/>
      <c r="BD10" s="68"/>
      <c r="BE10" s="68"/>
      <c r="BF10" s="68"/>
      <c r="BG10" s="68"/>
      <c r="BH10" s="68"/>
      <c r="BI10" s="68"/>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4"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1otJ0Mlbdt/OuHdNB74tA7G2KJNsOUsEiYLnHcAVA+BCZPIyHqX97PBwazVcjnYgK0Vge0ydACVHoAmcSI67jQ==" saltValue="5FRkZJweGhDHY1LkVVL/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244619</v>
      </c>
      <c r="D6" s="33">
        <f t="shared" si="3"/>
        <v>47</v>
      </c>
      <c r="E6" s="33">
        <f t="shared" si="3"/>
        <v>17</v>
      </c>
      <c r="F6" s="33">
        <f t="shared" si="3"/>
        <v>5</v>
      </c>
      <c r="G6" s="33">
        <f t="shared" si="3"/>
        <v>0</v>
      </c>
      <c r="H6" s="33" t="str">
        <f t="shared" si="3"/>
        <v>三重県　玉城町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8.8699999999999992</v>
      </c>
      <c r="Q6" s="34">
        <f t="shared" si="3"/>
        <v>75.3</v>
      </c>
      <c r="R6" s="34">
        <f t="shared" si="3"/>
        <v>1600</v>
      </c>
      <c r="S6" s="34">
        <f t="shared" si="3"/>
        <v>15570</v>
      </c>
      <c r="T6" s="34">
        <f t="shared" si="3"/>
        <v>40.909999999999997</v>
      </c>
      <c r="U6" s="34">
        <f t="shared" si="3"/>
        <v>380.59</v>
      </c>
      <c r="V6" s="34">
        <f t="shared" si="3"/>
        <v>1374</v>
      </c>
      <c r="W6" s="34">
        <f t="shared" si="3"/>
        <v>0.52</v>
      </c>
      <c r="X6" s="34">
        <f t="shared" si="3"/>
        <v>2642.31</v>
      </c>
      <c r="Y6" s="35">
        <f>IF(Y7="",NA(),Y7)</f>
        <v>56.83</v>
      </c>
      <c r="Z6" s="35">
        <f t="shared" ref="Z6:AH6" si="4">IF(Z7="",NA(),Z7)</f>
        <v>55.25</v>
      </c>
      <c r="AA6" s="35">
        <f t="shared" si="4"/>
        <v>56.72</v>
      </c>
      <c r="AB6" s="35">
        <f t="shared" si="4"/>
        <v>59.5</v>
      </c>
      <c r="AC6" s="35">
        <f t="shared" si="4"/>
        <v>61.19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50.5</v>
      </c>
      <c r="BR6" s="35">
        <f t="shared" ref="BR6:BZ6" si="8">IF(BR7="",NA(),BR7)</f>
        <v>49.42</v>
      </c>
      <c r="BS6" s="35">
        <f t="shared" si="8"/>
        <v>41.47</v>
      </c>
      <c r="BT6" s="35">
        <f t="shared" si="8"/>
        <v>20.28</v>
      </c>
      <c r="BU6" s="35">
        <f t="shared" si="8"/>
        <v>19.93</v>
      </c>
      <c r="BV6" s="35">
        <f t="shared" si="8"/>
        <v>50.82</v>
      </c>
      <c r="BW6" s="35">
        <f t="shared" si="8"/>
        <v>52.19</v>
      </c>
      <c r="BX6" s="35">
        <f t="shared" si="8"/>
        <v>55.32</v>
      </c>
      <c r="BY6" s="35">
        <f t="shared" si="8"/>
        <v>59.8</v>
      </c>
      <c r="BZ6" s="35">
        <f t="shared" si="8"/>
        <v>57.77</v>
      </c>
      <c r="CA6" s="34" t="str">
        <f>IF(CA7="","",IF(CA7="-","【-】","【"&amp;SUBSTITUTE(TEXT(CA7,"#,##0.00"),"-","△")&amp;"】"))</f>
        <v>【59.51】</v>
      </c>
      <c r="CB6" s="35">
        <f>IF(CB7="",NA(),CB7)</f>
        <v>185.71</v>
      </c>
      <c r="CC6" s="35">
        <f t="shared" ref="CC6:CK6" si="9">IF(CC7="",NA(),CC7)</f>
        <v>188.89</v>
      </c>
      <c r="CD6" s="35">
        <f t="shared" si="9"/>
        <v>220.45</v>
      </c>
      <c r="CE6" s="35">
        <f t="shared" si="9"/>
        <v>451.72</v>
      </c>
      <c r="CF6" s="35">
        <f t="shared" si="9"/>
        <v>453.06</v>
      </c>
      <c r="CG6" s="35">
        <f t="shared" si="9"/>
        <v>300.52</v>
      </c>
      <c r="CH6" s="35">
        <f t="shared" si="9"/>
        <v>296.14</v>
      </c>
      <c r="CI6" s="35">
        <f t="shared" si="9"/>
        <v>283.17</v>
      </c>
      <c r="CJ6" s="35">
        <f t="shared" si="9"/>
        <v>263.76</v>
      </c>
      <c r="CK6" s="35">
        <f t="shared" si="9"/>
        <v>274.35000000000002</v>
      </c>
      <c r="CL6" s="34" t="str">
        <f>IF(CL7="","",IF(CL7="-","【-】","【"&amp;SUBSTITUTE(TEXT(CL7,"#,##0.00"),"-","△")&amp;"】"))</f>
        <v>【261.46】</v>
      </c>
      <c r="CM6" s="35" t="str">
        <f>IF(CM7="",NA(),CM7)</f>
        <v>-</v>
      </c>
      <c r="CN6" s="35" t="str">
        <f t="shared" ref="CN6:CV6" si="10">IF(CN7="",NA(),CN7)</f>
        <v>-</v>
      </c>
      <c r="CO6" s="35">
        <f t="shared" si="10"/>
        <v>69.209999999999994</v>
      </c>
      <c r="CP6" s="35">
        <f t="shared" si="10"/>
        <v>85.95</v>
      </c>
      <c r="CQ6" s="35">
        <f t="shared" si="10"/>
        <v>85.95</v>
      </c>
      <c r="CR6" s="35">
        <f t="shared" si="10"/>
        <v>53.24</v>
      </c>
      <c r="CS6" s="35">
        <f t="shared" si="10"/>
        <v>52.31</v>
      </c>
      <c r="CT6" s="35">
        <f t="shared" si="10"/>
        <v>60.65</v>
      </c>
      <c r="CU6" s="35">
        <f t="shared" si="10"/>
        <v>51.75</v>
      </c>
      <c r="CV6" s="35">
        <f t="shared" si="10"/>
        <v>50.68</v>
      </c>
      <c r="CW6" s="34" t="str">
        <f>IF(CW7="","",IF(CW7="-","【-】","【"&amp;SUBSTITUTE(TEXT(CW7,"#,##0.00"),"-","△")&amp;"】"))</f>
        <v>【52.23】</v>
      </c>
      <c r="CX6" s="35">
        <f>IF(CX7="",NA(),CX7)</f>
        <v>94.1</v>
      </c>
      <c r="CY6" s="35">
        <f t="shared" ref="CY6:DG6" si="11">IF(CY7="",NA(),CY7)</f>
        <v>94.86</v>
      </c>
      <c r="CZ6" s="35">
        <f t="shared" si="11"/>
        <v>94.33</v>
      </c>
      <c r="DA6" s="35">
        <f t="shared" si="11"/>
        <v>95.11</v>
      </c>
      <c r="DB6" s="35">
        <f t="shared" si="11"/>
        <v>94.32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244619</v>
      </c>
      <c r="D7" s="37">
        <v>47</v>
      </c>
      <c r="E7" s="37">
        <v>17</v>
      </c>
      <c r="F7" s="37">
        <v>5</v>
      </c>
      <c r="G7" s="37">
        <v>0</v>
      </c>
      <c r="H7" s="37" t="s">
        <v>98</v>
      </c>
      <c r="I7" s="37" t="s">
        <v>99</v>
      </c>
      <c r="J7" s="37" t="s">
        <v>100</v>
      </c>
      <c r="K7" s="37" t="s">
        <v>101</v>
      </c>
      <c r="L7" s="37" t="s">
        <v>102</v>
      </c>
      <c r="M7" s="37" t="s">
        <v>103</v>
      </c>
      <c r="N7" s="38" t="s">
        <v>104</v>
      </c>
      <c r="O7" s="38" t="s">
        <v>105</v>
      </c>
      <c r="P7" s="38">
        <v>8.8699999999999992</v>
      </c>
      <c r="Q7" s="38">
        <v>75.3</v>
      </c>
      <c r="R7" s="38">
        <v>1600</v>
      </c>
      <c r="S7" s="38">
        <v>15570</v>
      </c>
      <c r="T7" s="38">
        <v>40.909999999999997</v>
      </c>
      <c r="U7" s="38">
        <v>380.59</v>
      </c>
      <c r="V7" s="38">
        <v>1374</v>
      </c>
      <c r="W7" s="38">
        <v>0.52</v>
      </c>
      <c r="X7" s="38">
        <v>2642.31</v>
      </c>
      <c r="Y7" s="38">
        <v>56.83</v>
      </c>
      <c r="Z7" s="38">
        <v>55.25</v>
      </c>
      <c r="AA7" s="38">
        <v>56.72</v>
      </c>
      <c r="AB7" s="38">
        <v>59.5</v>
      </c>
      <c r="AC7" s="38">
        <v>61.19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50.5</v>
      </c>
      <c r="BR7" s="38">
        <v>49.42</v>
      </c>
      <c r="BS7" s="38">
        <v>41.47</v>
      </c>
      <c r="BT7" s="38">
        <v>20.28</v>
      </c>
      <c r="BU7" s="38">
        <v>19.93</v>
      </c>
      <c r="BV7" s="38">
        <v>50.82</v>
      </c>
      <c r="BW7" s="38">
        <v>52.19</v>
      </c>
      <c r="BX7" s="38">
        <v>55.32</v>
      </c>
      <c r="BY7" s="38">
        <v>59.8</v>
      </c>
      <c r="BZ7" s="38">
        <v>57.77</v>
      </c>
      <c r="CA7" s="38">
        <v>59.51</v>
      </c>
      <c r="CB7" s="38">
        <v>185.71</v>
      </c>
      <c r="CC7" s="38">
        <v>188.89</v>
      </c>
      <c r="CD7" s="38">
        <v>220.45</v>
      </c>
      <c r="CE7" s="38">
        <v>451.72</v>
      </c>
      <c r="CF7" s="38">
        <v>453.06</v>
      </c>
      <c r="CG7" s="38">
        <v>300.52</v>
      </c>
      <c r="CH7" s="38">
        <v>296.14</v>
      </c>
      <c r="CI7" s="38">
        <v>283.17</v>
      </c>
      <c r="CJ7" s="38">
        <v>263.76</v>
      </c>
      <c r="CK7" s="38">
        <v>274.35000000000002</v>
      </c>
      <c r="CL7" s="38">
        <v>261.45999999999998</v>
      </c>
      <c r="CM7" s="38" t="s">
        <v>104</v>
      </c>
      <c r="CN7" s="38" t="s">
        <v>104</v>
      </c>
      <c r="CO7" s="38">
        <v>69.209999999999994</v>
      </c>
      <c r="CP7" s="38">
        <v>85.95</v>
      </c>
      <c r="CQ7" s="38">
        <v>85.95</v>
      </c>
      <c r="CR7" s="38">
        <v>53.24</v>
      </c>
      <c r="CS7" s="38">
        <v>52.31</v>
      </c>
      <c r="CT7" s="38">
        <v>60.65</v>
      </c>
      <c r="CU7" s="38">
        <v>51.75</v>
      </c>
      <c r="CV7" s="38">
        <v>50.68</v>
      </c>
      <c r="CW7" s="38">
        <v>52.23</v>
      </c>
      <c r="CX7" s="38">
        <v>94.1</v>
      </c>
      <c r="CY7" s="38">
        <v>94.86</v>
      </c>
      <c r="CZ7" s="38">
        <v>94.33</v>
      </c>
      <c r="DA7" s="38">
        <v>95.11</v>
      </c>
      <c r="DB7" s="38">
        <v>94.32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陽二</cp:lastModifiedBy>
  <dcterms:created xsi:type="dcterms:W3CDTF">2019-12-05T05:20:51Z</dcterms:created>
  <dcterms:modified xsi:type="dcterms:W3CDTF">2020-01-16T06:48:36Z</dcterms:modified>
  <cp:category/>
</cp:coreProperties>
</file>