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MEIWA\flsv\部署別\下水道係\下水道業務係\◎H31塚田報告\経営比較分析表（H30決算）\【経営比較分析表】2018_244422_47_1718\"/>
    </mc:Choice>
  </mc:AlternateContent>
  <workbookProtection workbookAlgorithmName="SHA-512" workbookHashValue="REi8vLVV9wZDLjdWiNKY3DEeI9JU2DXfkyob/ZsRO0eN6fDSk+84ELF3nk624+J5N4m8VGUCSyTb+pK2tKZ53Q==" workbookSaltValue="3EK3t4JNm4JOE3Z86DOth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<sst xmlns="http://schemas.openxmlformats.org/spreadsheetml/2006/main" count="228" uniqueCount="114">
  <si>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</si>
  <si>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</si>
  <si>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</si>
  <si>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</si>
  <si>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</si>
  <si>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</si>
  <si>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</si>
  <si>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</si>
  <si>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</si>
  <si>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</si>
  <si>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</si>
  <si>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</si>
  <si>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</si>
  <si>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</si>
  <si>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</si>
  <si>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</si>
  <si>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</si>
  <si>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</si>
  <si>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</si>
  <si>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</si>
  <si>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</si>
  <si>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</si>
  <si>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</si>
  <si>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</si>
  <si>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</si>
  <si>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</si>
  <si>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</si>
  <si>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</si>
  <si>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</si>
  <si>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</si>
  <si>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</si>
  <si>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</si>
  <si>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</si>
  <si>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</si>
  <si>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</si>
  <si>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</si>
  <si>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</si>
  <si>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</si>
  <si>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</si>
  <si>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</si>
  <si>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</si>
  <si>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</si>
  <si>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</si>
  <si>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</si>
  <si>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</si>
  <si>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</si>
  <si>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</si>
  <si>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</si>
  <si>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</si>
  <si>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</si>
  <si>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</si>
  <si>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</si>
  <si>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</si>
  <si>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</si>
  <si>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</si>
  <si>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</si>
  <si>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</si>
  <si>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</si>
  <si>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</si>
  <si>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</si>
  <si>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</si>
  <si>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</si>
  <si>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</si>
  <si>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</si>
  <si>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</si>
  <si>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</si>
  <si>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</si>
  <si>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</si>
  <si>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</si>
  <si>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</si>
  <si>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</si>
  <si>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</si>
  <si>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</si>
  <si>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</si>
  <si>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</si>
  <si>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</si>
  <si>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</si>
  <si>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</si>
  <si>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</si>
  <si>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</si>
  <si>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</si>
  <si>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</si>
  <si>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</si>
  <si>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</si>
  <si>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</si>
  <si>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</si>
  <si>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</si>
  <si>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</si>
  <si>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</si>
  <si>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</si>
  <si>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</si>
  <si>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</si>
  <si>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</si>
  <si>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</si>
  <si>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</si>
  <si>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</si>
  <si>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</si>
  <si>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</si>
  <si>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</si>
  <si>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</si>
  <si>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</si>
  <si>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</si>
  <si>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</si>
  <si>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</si>
  <si>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</si>
  <si>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</si>
  <si>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</si>
  <si>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</si>
  <si>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</si>
  <si>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</si>
  <si>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</si>
  <si>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H28年から3年間は、93％程度の高比率で推移している。しかし、主な財源としては一般会計からの繰入金で賄っており、財源確保に関しては課題が残る。
【経費回収率】
H29年より、宮川流域関連公共下水道事業の供用開始が始まり、H30年に関しても徐々に供用開始区域が広がってきたところである。そのため、未接続の世帯もあり、経費回収率としては低くなっている。
【汚水処理原価】
類似団体平均値を下回ってはいるが、供用開始に伴い36円程度増加した。
【施設利用率】
類似団体と比べると高い利用率であり、ここ数年は70％前後で落ち着いている。今後は、供用開始区域の接続により更に増加すると考えられる。
【水洗化率】
過去数年よりは若干下回ったが、類似団体と比較すると上回っている状況である。
今後は供用開始地域の接続も見込めるため、効率よく使用料を徴収できるよう努めていく。</t>
    <rPh sb="1" eb="4">
      <t>シュウエキテキ</t>
    </rPh>
    <rPh sb="4" eb="6">
      <t>シュウシ</t>
    </rPh>
    <rPh sb="6" eb="8">
      <t>ヒリツ</t>
    </rPh>
    <rPh sb="85" eb="87">
      <t>ケイヒ</t>
    </rPh>
    <rPh sb="87" eb="89">
      <t>カイシュウ</t>
    </rPh>
    <rPh sb="89" eb="90">
      <t>リツ</t>
    </rPh>
    <rPh sb="95" eb="96">
      <t>ネン</t>
    </rPh>
    <rPh sb="99" eb="101">
      <t>ミヤガワ</t>
    </rPh>
    <rPh sb="101" eb="103">
      <t>リュウイキ</t>
    </rPh>
    <rPh sb="103" eb="105">
      <t>カンレン</t>
    </rPh>
    <rPh sb="105" eb="107">
      <t>コウキョウ</t>
    </rPh>
    <rPh sb="107" eb="110">
      <t>ゲスイドウ</t>
    </rPh>
    <rPh sb="110" eb="112">
      <t>ジギョウ</t>
    </rPh>
    <rPh sb="113" eb="115">
      <t>キョウヨウ</t>
    </rPh>
    <rPh sb="115" eb="117">
      <t>カイシ</t>
    </rPh>
    <rPh sb="118" eb="119">
      <t>ハジ</t>
    </rPh>
    <rPh sb="125" eb="126">
      <t>ネン</t>
    </rPh>
    <rPh sb="127" eb="128">
      <t>カン</t>
    </rPh>
    <rPh sb="131" eb="133">
      <t>ジョジョ</t>
    </rPh>
    <rPh sb="134" eb="136">
      <t>キョウヨウ</t>
    </rPh>
    <rPh sb="136" eb="138">
      <t>カイシ</t>
    </rPh>
    <rPh sb="138" eb="140">
      <t>クイキ</t>
    </rPh>
    <rPh sb="141" eb="142">
      <t>ヒロ</t>
    </rPh>
    <rPh sb="159" eb="162">
      <t>ミセツゾク</t>
    </rPh>
    <rPh sb="163" eb="165">
      <t>セタイ</t>
    </rPh>
    <rPh sb="169" eb="171">
      <t>ケイヒ</t>
    </rPh>
    <rPh sb="171" eb="173">
      <t>カイシュウ</t>
    </rPh>
    <rPh sb="173" eb="174">
      <t>リツ</t>
    </rPh>
    <rPh sb="178" eb="179">
      <t>ヒク</t>
    </rPh>
    <rPh sb="189" eb="191">
      <t>オスイ</t>
    </rPh>
    <rPh sb="191" eb="193">
      <t>ショリ</t>
    </rPh>
    <rPh sb="193" eb="195">
      <t>ゲンカ</t>
    </rPh>
    <rPh sb="197" eb="199">
      <t>ルイジ</t>
    </rPh>
    <rPh sb="199" eb="201">
      <t>ダンタイ</t>
    </rPh>
    <rPh sb="201" eb="204">
      <t>ヘイキンチ</t>
    </rPh>
    <rPh sb="205" eb="207">
      <t>シタマワ</t>
    </rPh>
    <rPh sb="214" eb="216">
      <t>キョウヨウ</t>
    </rPh>
    <rPh sb="216" eb="218">
      <t>カイシ</t>
    </rPh>
    <rPh sb="219" eb="220">
      <t>トモナ</t>
    </rPh>
    <rPh sb="223" eb="224">
      <t>エン</t>
    </rPh>
    <rPh sb="224" eb="226">
      <t>テイド</t>
    </rPh>
    <rPh sb="226" eb="228">
      <t>ゾウカ</t>
    </rPh>
    <rPh sb="234" eb="236">
      <t>シセツ</t>
    </rPh>
    <rPh sb="236" eb="238">
      <t>リヨウ</t>
    </rPh>
    <rPh sb="238" eb="239">
      <t>リツ</t>
    </rPh>
    <rPh sb="241" eb="243">
      <t>ルイジ</t>
    </rPh>
    <rPh sb="243" eb="245">
      <t>ダンタイ</t>
    </rPh>
    <rPh sb="246" eb="247">
      <t>クラ</t>
    </rPh>
    <rPh sb="250" eb="251">
      <t>タカ</t>
    </rPh>
    <rPh sb="252" eb="255">
      <t>リヨウリツ</t>
    </rPh>
    <rPh sb="261" eb="263">
      <t>スウネン</t>
    </rPh>
    <rPh sb="267" eb="269">
      <t>ゼンゴ</t>
    </rPh>
    <rPh sb="270" eb="271">
      <t>オ</t>
    </rPh>
    <rPh sb="272" eb="273">
      <t>ツ</t>
    </rPh>
    <rPh sb="278" eb="280">
      <t>コンゴ</t>
    </rPh>
    <rPh sb="282" eb="284">
      <t>キョウヨウ</t>
    </rPh>
    <rPh sb="284" eb="286">
      <t>カイシ</t>
    </rPh>
    <rPh sb="286" eb="288">
      <t>クイキ</t>
    </rPh>
    <rPh sb="289" eb="291">
      <t>セツゾク</t>
    </rPh>
    <rPh sb="294" eb="295">
      <t>サラ</t>
    </rPh>
    <rPh sb="296" eb="298">
      <t>ゾウカ</t>
    </rPh>
    <rPh sb="301" eb="302">
      <t>カンガ</t>
    </rPh>
    <rPh sb="310" eb="313">
      <t>スイセンカ</t>
    </rPh>
    <rPh sb="313" eb="314">
      <t>リツ</t>
    </rPh>
    <rPh sb="316" eb="318">
      <t>カコ</t>
    </rPh>
    <rPh sb="318" eb="320">
      <t>スウネン</t>
    </rPh>
    <rPh sb="323" eb="325">
      <t>ジャッカン</t>
    </rPh>
    <rPh sb="325" eb="327">
      <t>シタマワ</t>
    </rPh>
    <rPh sb="331" eb="333">
      <t>ルイジ</t>
    </rPh>
    <rPh sb="333" eb="335">
      <t>ダンタイ</t>
    </rPh>
    <rPh sb="336" eb="338">
      <t>ヒカク</t>
    </rPh>
    <rPh sb="341" eb="343">
      <t>ウワマワ</t>
    </rPh>
    <rPh sb="347" eb="349">
      <t>ジョウキョウ</t>
    </rPh>
    <rPh sb="356" eb="358">
      <t>コンゴ</t>
    </rPh>
    <rPh sb="359" eb="361">
      <t>キョウヨウ</t>
    </rPh>
    <rPh sb="361" eb="363">
      <t>カイシ</t>
    </rPh>
    <rPh sb="363" eb="365">
      <t>チイキ</t>
    </rPh>
    <rPh sb="366" eb="368">
      <t>セツゾク</t>
    </rPh>
    <rPh sb="369" eb="371">
      <t>ミコ</t>
    </rPh>
    <rPh sb="376" eb="378">
      <t>コウリツ</t>
    </rPh>
    <rPh sb="380" eb="383">
      <t>シヨウリョウ</t>
    </rPh>
    <rPh sb="384" eb="386">
      <t>チョウシュウ</t>
    </rPh>
    <rPh sb="391" eb="392">
      <t>ツト</t>
    </rPh>
    <phoneticPr fontId="4"/>
  </si>
  <si>
    <t>財源としては変わらず一般会計からの繰入金で賄っている。今後は、宮川流域関連公共下水道事業の供用開始区域も広がることから、接続の推進と使用料の徴収に努めていく。</t>
    <rPh sb="0" eb="2">
      <t>ザイゲン</t>
    </rPh>
    <rPh sb="6" eb="7">
      <t>カ</t>
    </rPh>
    <rPh sb="10" eb="12">
      <t>イッパン</t>
    </rPh>
    <rPh sb="12" eb="14">
      <t>カイケイ</t>
    </rPh>
    <rPh sb="17" eb="19">
      <t>クリイレ</t>
    </rPh>
    <rPh sb="19" eb="20">
      <t>キン</t>
    </rPh>
    <rPh sb="21" eb="22">
      <t>マカナ</t>
    </rPh>
    <rPh sb="27" eb="29">
      <t>コンゴ</t>
    </rPh>
    <rPh sb="31" eb="33">
      <t>ミヤガワ</t>
    </rPh>
    <rPh sb="33" eb="35">
      <t>リュウイキ</t>
    </rPh>
    <rPh sb="35" eb="37">
      <t>カンレン</t>
    </rPh>
    <rPh sb="37" eb="39">
      <t>コウキョウ</t>
    </rPh>
    <rPh sb="39" eb="42">
      <t>ゲスイドウ</t>
    </rPh>
    <rPh sb="42" eb="44">
      <t>ジギョウ</t>
    </rPh>
    <rPh sb="45" eb="47">
      <t>キョウヨウ</t>
    </rPh>
    <rPh sb="47" eb="49">
      <t>カイシ</t>
    </rPh>
    <rPh sb="49" eb="51">
      <t>クイキ</t>
    </rPh>
    <rPh sb="52" eb="53">
      <t>ヒロ</t>
    </rPh>
    <rPh sb="60" eb="62">
      <t>セツゾク</t>
    </rPh>
    <rPh sb="63" eb="65">
      <t>スイシン</t>
    </rPh>
    <rPh sb="66" eb="69">
      <t>シヨウリョウ</t>
    </rPh>
    <rPh sb="70" eb="72">
      <t>チョウシュウ</t>
    </rPh>
    <rPh sb="73" eb="74">
      <t>ツト</t>
    </rPh>
    <phoneticPr fontId="4"/>
  </si>
  <si>
    <t>宮川流域関連公共下水道事業計画に基づき今現在も事業を進めている。
今後も保守点検を行い、施設管理を行っていく。</t>
    <rPh sb="0" eb="2">
      <t>ミヤガワ</t>
    </rPh>
    <rPh sb="2" eb="4">
      <t>リュウイキ</t>
    </rPh>
    <rPh sb="4" eb="6">
      <t>カンレン</t>
    </rPh>
    <rPh sb="6" eb="8">
      <t>コウキョウ</t>
    </rPh>
    <rPh sb="8" eb="11">
      <t>ゲスイドウ</t>
    </rPh>
    <rPh sb="11" eb="13">
      <t>ジギョウ</t>
    </rPh>
    <rPh sb="13" eb="15">
      <t>ケイカク</t>
    </rPh>
    <rPh sb="16" eb="17">
      <t>モト</t>
    </rPh>
    <rPh sb="19" eb="22">
      <t>イマゲンザイ</t>
    </rPh>
    <rPh sb="23" eb="25">
      <t>ジギョウ</t>
    </rPh>
    <rPh sb="26" eb="27">
      <t>スス</t>
    </rPh>
    <rPh sb="33" eb="35">
      <t>コンゴ</t>
    </rPh>
    <rPh sb="36" eb="38">
      <t>ホシュ</t>
    </rPh>
    <rPh sb="38" eb="40">
      <t>テンケン</t>
    </rPh>
    <rPh sb="41" eb="42">
      <t>オコナ</t>
    </rPh>
    <rPh sb="44" eb="46">
      <t>シセツ</t>
    </rPh>
    <rPh sb="46" eb="48">
      <t>カンリ</t>
    </rPh>
    <rPh sb="49" eb="5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</si>
</sst>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7.44</c:v>
                </c:pt>
                <c:pt idx="3" formatCode="#,##0.00;&quot;△&quot;#,##0.00;&quot;-&quot;">
                  <c:v>6.32</c:v>
                </c:pt>
                <c:pt idx="4" formatCode="#,##0.00;&quot;△&quot;#,##0.00;&quot;-&quot;">
                  <c:v>3.21</c:v>
                </c:pt>
              </c:numCache>
            </c:numRef>
          </c:val>
          <c:extLst>
            <c:ext xmlns:c16="http://schemas.microsoft.com/office/drawing/2014/chart" uri="{C3380CC4-5D6E-409C-BE32-E72D297353CC}">
              <c16:uniqueId val="{00000000-7E97-46DB-8AE9-860BED7A15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0.16</c:v>
                </c:pt>
                <c:pt idx="4">
                  <c:v>0.13</c:v>
                </c:pt>
              </c:numCache>
            </c:numRef>
          </c:val>
          <c:smooth val="0"/>
          <c:extLst>
            <c:ext xmlns:c16="http://schemas.microsoft.com/office/drawing/2014/chart" uri="{C3380CC4-5D6E-409C-BE32-E72D297353CC}">
              <c16:uniqueId val="{00000001-7E97-46DB-8AE9-860BED7A15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92.45</c:v>
                </c:pt>
                <c:pt idx="1">
                  <c:v>68</c:v>
                </c:pt>
                <c:pt idx="2">
                  <c:v>68.2</c:v>
                </c:pt>
                <c:pt idx="3">
                  <c:v>70</c:v>
                </c:pt>
                <c:pt idx="4">
                  <c:v>72</c:v>
                </c:pt>
              </c:numCache>
            </c:numRef>
          </c:val>
          <c:extLst>
            <c:ext xmlns:c16="http://schemas.microsoft.com/office/drawing/2014/chart" uri="{C3380CC4-5D6E-409C-BE32-E72D297353CC}">
              <c16:uniqueId val="{00000000-8123-4243-BEAC-2ADFCE5A05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53.5</c:v>
                </c:pt>
                <c:pt idx="4">
                  <c:v>52.58</c:v>
                </c:pt>
              </c:numCache>
            </c:numRef>
          </c:val>
          <c:smooth val="0"/>
          <c:extLst>
            <c:ext xmlns:c16="http://schemas.microsoft.com/office/drawing/2014/chart" uri="{C3380CC4-5D6E-409C-BE32-E72D297353CC}">
              <c16:uniqueId val="{00000001-8123-4243-BEAC-2ADFCE5A05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92.12</c:v>
                </c:pt>
                <c:pt idx="1">
                  <c:v>95.08</c:v>
                </c:pt>
                <c:pt idx="2">
                  <c:v>95.12</c:v>
                </c:pt>
                <c:pt idx="3">
                  <c:v>95.13</c:v>
                </c:pt>
                <c:pt idx="4">
                  <c:v>90.86</c:v>
                </c:pt>
              </c:numCache>
            </c:numRef>
          </c:val>
          <c:extLst>
            <c:ext xmlns:c16="http://schemas.microsoft.com/office/drawing/2014/chart" uri="{C3380CC4-5D6E-409C-BE32-E72D297353CC}">
              <c16:uniqueId val="{00000000-B876-474F-BF86-718B917F62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83.51</c:v>
                </c:pt>
                <c:pt idx="4">
                  <c:v>83.02</c:v>
                </c:pt>
              </c:numCache>
            </c:numRef>
          </c:val>
          <c:smooth val="0"/>
          <c:extLst>
            <c:ext xmlns:c16="http://schemas.microsoft.com/office/drawing/2014/chart" uri="{C3380CC4-5D6E-409C-BE32-E72D297353CC}">
              <c16:uniqueId val="{00000001-B876-474F-BF86-718B917F62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89.35</c:v>
                </c:pt>
                <c:pt idx="1">
                  <c:v>89.51</c:v>
                </c:pt>
                <c:pt idx="2">
                  <c:v>93.72</c:v>
                </c:pt>
                <c:pt idx="3">
                  <c:v>93.41</c:v>
                </c:pt>
                <c:pt idx="4">
                  <c:v>93.99</c:v>
                </c:pt>
              </c:numCache>
            </c:numRef>
          </c:val>
          <c:extLst>
            <c:ext xmlns:c16="http://schemas.microsoft.com/office/drawing/2014/chart" uri="{C3380CC4-5D6E-409C-BE32-E72D297353CC}">
              <c16:uniqueId val="{00000000-0E47-48F7-911B-10A3DF3E74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47-48F7-911B-10A3DF3E74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5E-418F-9CA8-FFB3BB0673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5E-418F-9CA8-FFB3BB0673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97-4902-A45A-478B79B135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97-4902-A45A-478B79B135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7E-4507-A3E6-D4A4DFB22D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7E-4507-A3E6-D4A4DFB22D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AF-44EA-B374-01C3D72B88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AF-44EA-B374-01C3D72B88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570.20000000000005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8E6-42BF-94BC-3117946CC7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966.33</c:v>
                </c:pt>
                <c:pt idx="4">
                  <c:v>958.81</c:v>
                </c:pt>
              </c:numCache>
            </c:numRef>
          </c:val>
          <c:smooth val="0"/>
          <c:extLst>
            <c:ext xmlns:c16="http://schemas.microsoft.com/office/drawing/2014/chart" uri="{C3380CC4-5D6E-409C-BE32-E72D297353CC}">
              <c16:uniqueId val="{00000001-E8E6-42BF-94BC-3117946CC7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110.08</c:v>
                </c:pt>
                <c:pt idx="1">
                  <c:v>109.56</c:v>
                </c:pt>
                <c:pt idx="2">
                  <c:v>122.36</c:v>
                </c:pt>
                <c:pt idx="3">
                  <c:v>106.21</c:v>
                </c:pt>
                <c:pt idx="4">
                  <c:v>86.13</c:v>
                </c:pt>
              </c:numCache>
            </c:numRef>
          </c:val>
          <c:extLst>
            <c:ext xmlns:c16="http://schemas.microsoft.com/office/drawing/2014/chart" uri="{C3380CC4-5D6E-409C-BE32-E72D297353CC}">
              <c16:uniqueId val="{00000000-D715-4E02-A4D1-557828C586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81.739999999999995</c:v>
                </c:pt>
                <c:pt idx="4">
                  <c:v>82.88</c:v>
                </c:pt>
              </c:numCache>
            </c:numRef>
          </c:val>
          <c:smooth val="0"/>
          <c:extLst>
            <c:ext xmlns:c16="http://schemas.microsoft.com/office/drawing/2014/chart" uri="{C3380CC4-5D6E-409C-BE32-E72D297353CC}">
              <c16:uniqueId val="{00000001-D715-4E02-A4D1-557828C586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114.68</c:v>
                </c:pt>
                <c:pt idx="1">
                  <c:v>117.06</c:v>
                </c:pt>
                <c:pt idx="2">
                  <c:v>108.06</c:v>
                </c:pt>
                <c:pt idx="3">
                  <c:v>114.49</c:v>
                </c:pt>
                <c:pt idx="4">
                  <c:v>150</c:v>
                </c:pt>
              </c:numCache>
            </c:numRef>
          </c:val>
          <c:extLst>
            <c:ext xmlns:c16="http://schemas.microsoft.com/office/drawing/2014/chart" uri="{C3380CC4-5D6E-409C-BE32-E72D297353CC}">
              <c16:uniqueId val="{00000000-2C7C-476F-B376-0B67AD93DC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194.31</c:v>
                </c:pt>
                <c:pt idx="4">
                  <c:v>190.99</c:v>
                </c:pt>
              </c:numCache>
            </c:numRef>
          </c:val>
          <c:smooth val="0"/>
          <c:extLst>
            <c:ext xmlns:c16="http://schemas.microsoft.com/office/drawing/2014/chart" uri="{C3380CC4-5D6E-409C-BE32-E72D297353CC}">
              <c16:uniqueId val="{00000001-2C7C-476F-B376-0B67AD93DC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明和町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23179</v>
      </c>
      <c r="AM8" s="50"/>
      <c r="AN8" s="50"/>
      <c r="AO8" s="50"/>
      <c r="AP8" s="50"/>
      <c r="AQ8" s="50"/>
      <c r="AR8" s="50"/>
      <c r="AS8" s="50"/>
      <c r="AT8" s="45">
        <f>データ!T6</f>
        <v>41.04</v>
      </c>
      <c r="AU8" s="45"/>
      <c r="AV8" s="45"/>
      <c r="AW8" s="45"/>
      <c r="AX8" s="45"/>
      <c r="AY8" s="45"/>
      <c r="AZ8" s="45"/>
      <c r="BA8" s="45"/>
      <c r="BB8" s="45">
        <f>データ!U6</f>
        <v>564.79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17.170000000000002</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3972</v>
      </c>
      <c r="AM10" s="50"/>
      <c r="AN10" s="50"/>
      <c r="AO10" s="50"/>
      <c r="AP10" s="50"/>
      <c r="AQ10" s="50"/>
      <c r="AR10" s="50"/>
      <c r="AS10" s="50"/>
      <c r="AT10" s="45">
        <f>データ!W6</f>
        <v>1.54</v>
      </c>
      <c r="AU10" s="45"/>
      <c r="AV10" s="45"/>
      <c r="AW10" s="45"/>
      <c r="AX10" s="45"/>
      <c r="AY10" s="45"/>
      <c r="AZ10" s="45"/>
      <c r="BA10" s="45"/>
      <c r="BB10" s="45">
        <f>データ!X6</f>
        <v>2579.2199999999998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1j6eAIYvTBFaT/Ykt+PW//FV8f6z4KRuf95NlU7CfCRJf4rMgpDlt8NmgukudptqcFvb2M1+z2jPLyo21JubTg==" saltValue="UVBwSoMyxMpC047J0loQ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244422</v>
      </c>
      <c r="D6" s="33">
        <f t="shared" si="3"/>
        <v>47</v>
      </c>
      <c r="E6" s="33">
        <f t="shared" si="3"/>
        <v>17</v>
      </c>
      <c r="F6" s="33">
        <f t="shared" si="3"/>
        <v>1</v>
      </c>
      <c r="G6" s="33">
        <f t="shared" si="3"/>
        <v>0</v>
      </c>
      <c r="H6" s="33" t="str">
        <f t="shared" si="3"/>
        <v>三重県　明和町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17.170000000000002</v>
      </c>
      <c r="Q6" s="34">
        <f t="shared" si="3"/>
        <v>100</v>
      </c>
      <c r="R6" s="34">
        <f t="shared" si="3"/>
        <v>3240</v>
      </c>
      <c r="S6" s="34">
        <f t="shared" si="3"/>
        <v>23179</v>
      </c>
      <c r="T6" s="34">
        <f t="shared" si="3"/>
        <v>41.04</v>
      </c>
      <c r="U6" s="34">
        <f t="shared" si="3"/>
        <v>564.79</v>
      </c>
      <c r="V6" s="34">
        <f t="shared" si="3"/>
        <v>3972</v>
      </c>
      <c r="W6" s="34">
        <f t="shared" si="3"/>
        <v>1.54</v>
      </c>
      <c r="X6" s="34">
        <f t="shared" si="3"/>
        <v>2579.2199999999998</v>
      </c>
      <c r="Y6" s="35">
        <f>IF(Y7="",NA(),Y7)</f>
        <v>89.35</v>
      </c>
      <c r="Z6" s="35">
        <f t="shared" ref="Z6:AH6" si="4">IF(Z7="",NA(),Z7)</f>
        <v>89.51</v>
      </c>
      <c r="AA6" s="35">
        <f t="shared" si="4"/>
        <v>93.72</v>
      </c>
      <c r="AB6" s="35">
        <f t="shared" si="4"/>
        <v>93.41</v>
      </c>
      <c r="AC6" s="35">
        <f t="shared" si="4"/>
        <v>93.99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570.20000000000005</v>
      </c>
      <c r="BH6" s="34">
        <f t="shared" si="7"/>
        <v>0</v>
      </c>
      <c r="BI6" s="34">
        <f t="shared" si="7"/>
        <v>0</v>
      </c>
      <c r="BJ6" s="34">
        <f t="shared" si="7"/>
        <v>0</v>
      </c>
      <c r="BK6" s="35">
        <f t="shared" si="7"/>
        <v>1696.96</v>
      </c>
      <c r="BL6" s="35">
        <f t="shared" si="7"/>
        <v>1824.34</v>
      </c>
      <c r="BM6" s="35">
        <f t="shared" si="7"/>
        <v>1604.64</v>
      </c>
      <c r="BN6" s="35">
        <f t="shared" si="7"/>
        <v>966.33</v>
      </c>
      <c r="BO6" s="35">
        <f t="shared" si="7"/>
        <v>958.81</v>
      </c>
      <c r="BP6" s="34" t="str">
        <f>IF(BP7="","",IF(BP7="-","【-】","【"&amp;SUBSTITUTE(TEXT(BP7,"#,##0.00"),"-","△")&amp;"】"))</f>
        <v>【682.78】</v>
      </c>
      <c r="BQ6" s="35">
        <f>IF(BQ7="",NA(),BQ7)</f>
        <v>110.08</v>
      </c>
      <c r="BR6" s="35">
        <f t="shared" ref="BR6:BZ6" si="8">IF(BR7="",NA(),BR7)</f>
        <v>109.56</v>
      </c>
      <c r="BS6" s="35">
        <f t="shared" si="8"/>
        <v>122.36</v>
      </c>
      <c r="BT6" s="35">
        <f t="shared" si="8"/>
        <v>106.21</v>
      </c>
      <c r="BU6" s="35">
        <f t="shared" si="8"/>
        <v>86.13</v>
      </c>
      <c r="BV6" s="35">
        <f t="shared" si="8"/>
        <v>47.23</v>
      </c>
      <c r="BW6" s="35">
        <f t="shared" si="8"/>
        <v>54.16</v>
      </c>
      <c r="BX6" s="35">
        <f t="shared" si="8"/>
        <v>60.01</v>
      </c>
      <c r="BY6" s="35">
        <f t="shared" si="8"/>
        <v>81.739999999999995</v>
      </c>
      <c r="BZ6" s="35">
        <f t="shared" si="8"/>
        <v>82.88</v>
      </c>
      <c r="CA6" s="34" t="str">
        <f>IF(CA7="","",IF(CA7="-","【-】","【"&amp;SUBSTITUTE(TEXT(CA7,"#,##0.00"),"-","△")&amp;"】"))</f>
        <v>【100.91】</v>
      </c>
      <c r="CB6" s="35">
        <f>IF(CB7="",NA(),CB7)</f>
        <v>114.68</v>
      </c>
      <c r="CC6" s="35">
        <f t="shared" ref="CC6:CK6" si="9">IF(CC7="",NA(),CC7)</f>
        <v>117.06</v>
      </c>
      <c r="CD6" s="35">
        <f t="shared" si="9"/>
        <v>108.06</v>
      </c>
      <c r="CE6" s="35">
        <f t="shared" si="9"/>
        <v>114.49</v>
      </c>
      <c r="CF6" s="35">
        <f t="shared" si="9"/>
        <v>150</v>
      </c>
      <c r="CG6" s="35">
        <f t="shared" si="9"/>
        <v>351.41</v>
      </c>
      <c r="CH6" s="35">
        <f t="shared" si="9"/>
        <v>307.56</v>
      </c>
      <c r="CI6" s="35">
        <f t="shared" si="9"/>
        <v>277.67</v>
      </c>
      <c r="CJ6" s="35">
        <f t="shared" si="9"/>
        <v>194.31</v>
      </c>
      <c r="CK6" s="35">
        <f t="shared" si="9"/>
        <v>190.99</v>
      </c>
      <c r="CL6" s="34" t="str">
        <f>IF(CL7="","",IF(CL7="-","【-】","【"&amp;SUBSTITUTE(TEXT(CL7,"#,##0.00"),"-","△")&amp;"】"))</f>
        <v>【136.86】</v>
      </c>
      <c r="CM6" s="35">
        <f>IF(CM7="",NA(),CM7)</f>
        <v>92.45</v>
      </c>
      <c r="CN6" s="35">
        <f t="shared" ref="CN6:CV6" si="10">IF(CN7="",NA(),CN7)</f>
        <v>68</v>
      </c>
      <c r="CO6" s="35">
        <f t="shared" si="10"/>
        <v>68.2</v>
      </c>
      <c r="CP6" s="35">
        <f t="shared" si="10"/>
        <v>70</v>
      </c>
      <c r="CQ6" s="35">
        <f t="shared" si="10"/>
        <v>72</v>
      </c>
      <c r="CR6" s="35">
        <f t="shared" si="10"/>
        <v>43.53</v>
      </c>
      <c r="CS6" s="35">
        <f t="shared" si="10"/>
        <v>39.869999999999997</v>
      </c>
      <c r="CT6" s="35">
        <f t="shared" si="10"/>
        <v>41.28</v>
      </c>
      <c r="CU6" s="35">
        <f t="shared" si="10"/>
        <v>53.5</v>
      </c>
      <c r="CV6" s="35">
        <f t="shared" si="10"/>
        <v>52.58</v>
      </c>
      <c r="CW6" s="34" t="str">
        <f>IF(CW7="","",IF(CW7="-","【-】","【"&amp;SUBSTITUTE(TEXT(CW7,"#,##0.00"),"-","△")&amp;"】"))</f>
        <v>【58.98】</v>
      </c>
      <c r="CX6" s="35">
        <f>IF(CX7="",NA(),CX7)</f>
        <v>92.12</v>
      </c>
      <c r="CY6" s="35">
        <f t="shared" ref="CY6:DG6" si="11">IF(CY7="",NA(),CY7)</f>
        <v>95.08</v>
      </c>
      <c r="CZ6" s="35">
        <f t="shared" si="11"/>
        <v>95.12</v>
      </c>
      <c r="DA6" s="35">
        <f t="shared" si="11"/>
        <v>95.13</v>
      </c>
      <c r="DB6" s="35">
        <f t="shared" si="11"/>
        <v>90.86</v>
      </c>
      <c r="DC6" s="35">
        <f t="shared" si="11"/>
        <v>64.14</v>
      </c>
      <c r="DD6" s="35">
        <f t="shared" si="11"/>
        <v>61.37</v>
      </c>
      <c r="DE6" s="35">
        <f t="shared" si="11"/>
        <v>61.3</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7.44</v>
      </c>
      <c r="EH6" s="35">
        <f t="shared" si="14"/>
        <v>6.32</v>
      </c>
      <c r="EI6" s="35">
        <f t="shared" si="14"/>
        <v>3.21</v>
      </c>
      <c r="EJ6" s="35">
        <f t="shared" si="14"/>
        <v>0.17</v>
      </c>
      <c r="EK6" s="35">
        <f t="shared" si="14"/>
        <v>0.2</v>
      </c>
      <c r="EL6" s="35">
        <f t="shared" si="14"/>
        <v>0.19</v>
      </c>
      <c r="EM6" s="35">
        <f t="shared" si="14"/>
        <v>0.16</v>
      </c>
      <c r="EN6" s="35">
        <f t="shared" si="14"/>
        <v>0.13</v>
      </c>
      <c r="EO6" s="34" t="str">
        <f>IF(EO7="","",IF(EO7="-","【-】","【"&amp;SUBSTITUTE(TEXT(EO7,"#,##0.00"),"-","△")&amp;"】"))</f>
        <v>【0.23】</v>
      </c>
    </row>
    <row r="7" spans="1:145" s="36" customFormat="1" x14ac:dyDescent="0.15">
      <c r="A7" s="28"/>
      <c r="B7" s="37">
        <v>2018</v>
      </c>
      <c r="C7" s="37">
        <v>244422</v>
      </c>
      <c r="D7" s="37">
        <v>47</v>
      </c>
      <c r="E7" s="37">
        <v>17</v>
      </c>
      <c r="F7" s="37">
        <v>1</v>
      </c>
      <c r="G7" s="37">
        <v>0</v>
      </c>
      <c r="H7" s="37" t="s">
        <v>98</v>
      </c>
      <c r="I7" s="37" t="s">
        <v>99</v>
      </c>
      <c r="J7" s="37" t="s">
        <v>100</v>
      </c>
      <c r="K7" s="37" t="s">
        <v>101</v>
      </c>
      <c r="L7" s="37" t="s">
        <v>102</v>
      </c>
      <c r="M7" s="37" t="s">
        <v>103</v>
      </c>
      <c r="N7" s="38" t="s">
        <v>104</v>
      </c>
      <c r="O7" s="38" t="s">
        <v>105</v>
      </c>
      <c r="P7" s="38">
        <v>17.170000000000002</v>
      </c>
      <c r="Q7" s="38">
        <v>100</v>
      </c>
      <c r="R7" s="38">
        <v>3240</v>
      </c>
      <c r="S7" s="38">
        <v>23179</v>
      </c>
      <c r="T7" s="38">
        <v>41.04</v>
      </c>
      <c r="U7" s="38">
        <v>564.79</v>
      </c>
      <c r="V7" s="38">
        <v>3972</v>
      </c>
      <c r="W7" s="38">
        <v>1.54</v>
      </c>
      <c r="X7" s="38">
        <v>2579.2199999999998</v>
      </c>
      <c r="Y7" s="38">
        <v>89.35</v>
      </c>
      <c r="Z7" s="38">
        <v>89.51</v>
      </c>
      <c r="AA7" s="38">
        <v>93.72</v>
      </c>
      <c r="AB7" s="38">
        <v>93.41</v>
      </c>
      <c r="AC7" s="38">
        <v>93.99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570.20000000000005</v>
      </c>
      <c r="BH7" s="38">
        <v>0</v>
      </c>
      <c r="BI7" s="38">
        <v>0</v>
      </c>
      <c r="BJ7" s="38">
        <v>0</v>
      </c>
      <c r="BK7" s="38">
        <v>1696.96</v>
      </c>
      <c r="BL7" s="38">
        <v>1824.34</v>
      </c>
      <c r="BM7" s="38">
        <v>1604.64</v>
      </c>
      <c r="BN7" s="38">
        <v>966.33</v>
      </c>
      <c r="BO7" s="38">
        <v>958.81</v>
      </c>
      <c r="BP7" s="38">
        <v>682.78</v>
      </c>
      <c r="BQ7" s="38">
        <v>110.08</v>
      </c>
      <c r="BR7" s="38">
        <v>109.56</v>
      </c>
      <c r="BS7" s="38">
        <v>122.36</v>
      </c>
      <c r="BT7" s="38">
        <v>106.21</v>
      </c>
      <c r="BU7" s="38">
        <v>86.13</v>
      </c>
      <c r="BV7" s="38">
        <v>47.23</v>
      </c>
      <c r="BW7" s="38">
        <v>54.16</v>
      </c>
      <c r="BX7" s="38">
        <v>60.01</v>
      </c>
      <c r="BY7" s="38">
        <v>81.739999999999995</v>
      </c>
      <c r="BZ7" s="38">
        <v>82.88</v>
      </c>
      <c r="CA7" s="38">
        <v>100.91</v>
      </c>
      <c r="CB7" s="38">
        <v>114.68</v>
      </c>
      <c r="CC7" s="38">
        <v>117.06</v>
      </c>
      <c r="CD7" s="38">
        <v>108.06</v>
      </c>
      <c r="CE7" s="38">
        <v>114.49</v>
      </c>
      <c r="CF7" s="38">
        <v>150</v>
      </c>
      <c r="CG7" s="38">
        <v>351.41</v>
      </c>
      <c r="CH7" s="38">
        <v>307.56</v>
      </c>
      <c r="CI7" s="38">
        <v>277.67</v>
      </c>
      <c r="CJ7" s="38">
        <v>194.31</v>
      </c>
      <c r="CK7" s="38">
        <v>190.99</v>
      </c>
      <c r="CL7" s="38">
        <v>136.86000000000001</v>
      </c>
      <c r="CM7" s="38">
        <v>92.45</v>
      </c>
      <c r="CN7" s="38">
        <v>68</v>
      </c>
      <c r="CO7" s="38">
        <v>68.2</v>
      </c>
      <c r="CP7" s="38">
        <v>70</v>
      </c>
      <c r="CQ7" s="38">
        <v>72</v>
      </c>
      <c r="CR7" s="38">
        <v>43.53</v>
      </c>
      <c r="CS7" s="38">
        <v>39.869999999999997</v>
      </c>
      <c r="CT7" s="38">
        <v>41.28</v>
      </c>
      <c r="CU7" s="38">
        <v>53.5</v>
      </c>
      <c r="CV7" s="38">
        <v>52.58</v>
      </c>
      <c r="CW7" s="38">
        <v>58.98</v>
      </c>
      <c r="CX7" s="38">
        <v>92.12</v>
      </c>
      <c r="CY7" s="38">
        <v>95.08</v>
      </c>
      <c r="CZ7" s="38">
        <v>95.12</v>
      </c>
      <c r="DA7" s="38">
        <v>95.13</v>
      </c>
      <c r="DB7" s="38">
        <v>90.86</v>
      </c>
      <c r="DC7" s="38">
        <v>64.14</v>
      </c>
      <c r="DD7" s="38">
        <v>61.37</v>
      </c>
      <c r="DE7" s="38">
        <v>61.3</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7.44</v>
      </c>
      <c r="EH7" s="38">
        <v>6.32</v>
      </c>
      <c r="EI7" s="38">
        <v>3.21</v>
      </c>
      <c r="EJ7" s="38">
        <v>0.17</v>
      </c>
      <c r="EK7" s="38">
        <v>0.2</v>
      </c>
      <c r="EL7" s="38">
        <v>0.19</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2019-12-05T05:05:38Z</dcterms:created>
  <dcterms:modified xsi:type="dcterms:W3CDTF">2020-01-29T00:19:03Z</dcterms:modified>
  <cp:category/>
</cp:coreProperties>
</file>